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1133" documentId="13_ncr:1_{D8FA5C2C-FBFA-4E88-9ECF-83253376AEE8}" xr6:coauthVersionLast="47" xr6:coauthVersionMax="47" xr10:uidLastSave="{3C131806-955E-4D99-979F-EEBFE0B3CC19}"/>
  <bookViews>
    <workbookView xWindow="-144" yWindow="24" windowWidth="11352" windowHeight="12240" xr2:uid="{00000000-000D-0000-FFFF-FFFF00000000}"/>
  </bookViews>
  <sheets>
    <sheet name="Cover Page" sheetId="9" r:id="rId1"/>
    <sheet name="Explanatory notes" sheetId="10" r:id="rId2"/>
    <sheet name="Key figures" sheetId="12" r:id="rId3"/>
    <sheet name="Employment" sheetId="11" r:id="rId4"/>
    <sheet name="Hotel capacity" sheetId="1" r:id="rId5"/>
    <sheet name="Short term rental capacity" sheetId="17" r:id="rId6"/>
    <sheet name="Rooms for rent capacity" sheetId="14" r:id="rId7"/>
    <sheet name="Arrivals-Overnights-Occupancy" sheetId="3" r:id="rId8"/>
    <sheet name="Short term figures-indicator" sheetId="18" r:id="rId9"/>
    <sheet name="Rooms for rent Arriv-Overnights" sheetId="16" r:id="rId10"/>
    <sheet name="Internat-domestic air arrivals" sheetId="5" r:id="rId11"/>
    <sheet name="Domestic Traffic in ports" sheetId="7" r:id="rId12"/>
    <sheet name="Cruise ship traffic" sheetId="15" r:id="rId13"/>
    <sheet name="Admissions to museums" sheetId="2" r:id="rId14"/>
  </sheets>
  <definedNames>
    <definedName name="_xlnm.Print_Area" localSheetId="13">'Admissions to museums'!$A$1:$G$17</definedName>
    <definedName name="_xlnm.Print_Area" localSheetId="7">'Arrivals-Overnights-Occupancy'!$A$1:$G$51</definedName>
    <definedName name="_xlnm.Print_Area" localSheetId="0">'Cover Page'!$A$1:$O$26</definedName>
    <definedName name="_xlnm.Print_Area" localSheetId="11">'Domestic Traffic in ports'!$A$3:$E$265</definedName>
    <definedName name="_xlnm.Print_Area" localSheetId="3">Employment!$A$1:$I$18</definedName>
    <definedName name="_xlnm.Print_Area" localSheetId="1">'Explanatory notes'!$A$1:$P$39</definedName>
    <definedName name="_xlnm.Print_Area" localSheetId="10">'Internat-domestic air arrivals'!$A$1:$H$188</definedName>
    <definedName name="_xlnm.Print_Area" localSheetId="9">'Rooms for rent Arriv-Overnights'!$A$1:$B$42</definedName>
    <definedName name="_xlnm.Print_Titles" localSheetId="11">'Domestic Traffic in ports'!$3:$4</definedName>
    <definedName name="_xlnm.Print_Titles" localSheetId="10">'Internat-domestic air arrivals'!$3:$4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2" l="1"/>
  <c r="D13" i="12"/>
  <c r="C13" i="12"/>
  <c r="O6" i="11"/>
  <c r="D27" i="18"/>
  <c r="E27" i="18"/>
  <c r="F27" i="18"/>
  <c r="G27" i="18"/>
  <c r="D28" i="18"/>
  <c r="E28" i="18"/>
  <c r="F28" i="18"/>
  <c r="G28" i="18"/>
  <c r="D29" i="18"/>
  <c r="E29" i="18"/>
  <c r="F29" i="18"/>
  <c r="G29" i="18"/>
  <c r="D30" i="18"/>
  <c r="E30" i="18"/>
  <c r="F30" i="18"/>
  <c r="G30" i="18"/>
  <c r="D31" i="18"/>
  <c r="E31" i="18"/>
  <c r="F31" i="18"/>
  <c r="G31" i="18"/>
  <c r="D32" i="18"/>
  <c r="E32" i="18"/>
  <c r="F32" i="18"/>
  <c r="G32" i="18"/>
  <c r="D33" i="18"/>
  <c r="E33" i="18"/>
  <c r="F33" i="18"/>
  <c r="G33" i="18"/>
  <c r="D34" i="18"/>
  <c r="E34" i="18"/>
  <c r="F34" i="18"/>
  <c r="G34" i="18"/>
  <c r="D35" i="18"/>
  <c r="E35" i="18"/>
  <c r="F35" i="18"/>
  <c r="G35" i="18"/>
  <c r="D36" i="18"/>
  <c r="E36" i="18"/>
  <c r="F36" i="18"/>
  <c r="G36" i="18"/>
  <c r="D37" i="18"/>
  <c r="E37" i="18"/>
  <c r="F37" i="18"/>
  <c r="G37" i="18"/>
  <c r="D38" i="18"/>
  <c r="E38" i="18"/>
  <c r="F38" i="18"/>
  <c r="G38" i="18"/>
  <c r="C28" i="18"/>
  <c r="C29" i="18"/>
  <c r="C30" i="18"/>
  <c r="C31" i="18"/>
  <c r="C32" i="18"/>
  <c r="C33" i="18"/>
  <c r="C34" i="18"/>
  <c r="C35" i="18"/>
  <c r="C36" i="18"/>
  <c r="C37" i="18"/>
  <c r="C38" i="18"/>
  <c r="C27" i="18"/>
  <c r="M15" i="15"/>
  <c r="M16" i="15"/>
  <c r="D7" i="5" l="1"/>
  <c r="D8" i="5"/>
  <c r="D9" i="5"/>
  <c r="D10" i="5"/>
  <c r="D11" i="5"/>
  <c r="D12" i="5"/>
  <c r="D13" i="5"/>
  <c r="D14" i="5"/>
  <c r="D15" i="5"/>
  <c r="D16" i="5"/>
  <c r="D17" i="5"/>
  <c r="D6" i="5"/>
  <c r="C5" i="5"/>
  <c r="B5" i="5"/>
  <c r="H5" i="5"/>
  <c r="H7" i="5"/>
  <c r="H8" i="5"/>
  <c r="H9" i="5"/>
  <c r="H10" i="5"/>
  <c r="H11" i="5"/>
  <c r="H12" i="5"/>
  <c r="H13" i="5"/>
  <c r="H14" i="5"/>
  <c r="H15" i="5"/>
  <c r="H16" i="5"/>
  <c r="H17" i="5"/>
  <c r="H6" i="5"/>
  <c r="F5" i="5"/>
  <c r="G5" i="5"/>
  <c r="G32" i="1"/>
  <c r="F32" i="1"/>
  <c r="E32" i="1"/>
  <c r="D32" i="1"/>
  <c r="C32" i="1"/>
  <c r="G31" i="1"/>
  <c r="F31" i="1"/>
  <c r="E31" i="1"/>
  <c r="D31" i="1"/>
  <c r="C31" i="1"/>
  <c r="G30" i="1"/>
  <c r="F30" i="1"/>
  <c r="E30" i="1"/>
  <c r="D30" i="1"/>
  <c r="C30" i="1"/>
  <c r="H29" i="1"/>
  <c r="H28" i="1"/>
  <c r="H27" i="1"/>
  <c r="H26" i="1"/>
  <c r="H25" i="1"/>
  <c r="H24" i="1"/>
  <c r="H23" i="1"/>
  <c r="H22" i="1"/>
  <c r="H21" i="1"/>
  <c r="H20" i="1"/>
  <c r="H19" i="1"/>
  <c r="H18" i="1"/>
  <c r="H17" i="1"/>
  <c r="H16" i="1"/>
  <c r="H15" i="1"/>
  <c r="H14" i="1"/>
  <c r="H13" i="1"/>
  <c r="H12" i="1"/>
  <c r="H11" i="1"/>
  <c r="H10" i="1"/>
  <c r="H9" i="1"/>
  <c r="H8" i="1"/>
  <c r="H7" i="1"/>
  <c r="H6" i="1"/>
  <c r="O10" i="11"/>
  <c r="O9" i="11"/>
  <c r="G14" i="12"/>
  <c r="F14" i="12"/>
  <c r="G13" i="12"/>
  <c r="G12" i="12"/>
  <c r="F12" i="12"/>
  <c r="G11" i="12"/>
  <c r="F11" i="12"/>
  <c r="G10" i="12"/>
  <c r="F10" i="12"/>
  <c r="H10" i="12" s="1"/>
  <c r="G9" i="12"/>
  <c r="F9" i="12"/>
  <c r="G8" i="12"/>
  <c r="F8" i="12"/>
  <c r="G7" i="12"/>
  <c r="F7" i="12"/>
  <c r="H7" i="12" s="1"/>
  <c r="G6" i="12"/>
  <c r="F6" i="12"/>
  <c r="H6" i="12" s="1"/>
  <c r="G5" i="12"/>
  <c r="F5" i="12"/>
  <c r="E37" i="16"/>
  <c r="E38" i="16"/>
  <c r="E39" i="16"/>
  <c r="E40" i="16"/>
  <c r="L45" i="3"/>
  <c r="L46" i="3"/>
  <c r="L47" i="3"/>
  <c r="L48" i="3"/>
  <c r="D48" i="7"/>
  <c r="C48" i="7"/>
  <c r="E28" i="7"/>
  <c r="E29" i="7"/>
  <c r="E30" i="7"/>
  <c r="E31" i="7"/>
  <c r="E32" i="7"/>
  <c r="E33" i="7"/>
  <c r="E34" i="7"/>
  <c r="E35" i="7"/>
  <c r="E48" i="7" s="1"/>
  <c r="E36" i="7"/>
  <c r="E37" i="7"/>
  <c r="E38" i="7"/>
  <c r="E39" i="7"/>
  <c r="E40" i="7"/>
  <c r="E41" i="7"/>
  <c r="E42" i="7"/>
  <c r="E43" i="7"/>
  <c r="E44" i="7"/>
  <c r="E45" i="7"/>
  <c r="E46" i="7"/>
  <c r="E47" i="7"/>
  <c r="E27" i="7"/>
  <c r="D15" i="2"/>
  <c r="E15" i="2"/>
  <c r="F15" i="2"/>
  <c r="G15" i="2"/>
  <c r="H15" i="2"/>
  <c r="I15" i="2"/>
  <c r="J15" i="2"/>
  <c r="K15" i="2"/>
  <c r="L15" i="2"/>
  <c r="D16" i="2"/>
  <c r="E16" i="2"/>
  <c r="F16" i="2"/>
  <c r="G16" i="2"/>
  <c r="H16" i="2"/>
  <c r="I16" i="2"/>
  <c r="J16" i="2"/>
  <c r="K16" i="2"/>
  <c r="L16" i="2"/>
  <c r="C16" i="2"/>
  <c r="C15" i="2"/>
  <c r="H14" i="12" l="1"/>
  <c r="H8" i="12"/>
  <c r="H12" i="12"/>
  <c r="H5" i="12"/>
  <c r="H9" i="12"/>
  <c r="D5" i="5"/>
  <c r="H30" i="1"/>
  <c r="H31" i="1"/>
  <c r="H32" i="1"/>
  <c r="H11" i="12"/>
  <c r="D45" i="3"/>
  <c r="E45" i="3"/>
  <c r="F45" i="3"/>
  <c r="G45" i="3"/>
  <c r="H45" i="3"/>
  <c r="I45" i="3"/>
  <c r="J45" i="3"/>
  <c r="K45" i="3"/>
  <c r="D46" i="3"/>
  <c r="E46" i="3"/>
  <c r="F46" i="3"/>
  <c r="G46" i="3"/>
  <c r="H46" i="3"/>
  <c r="I46" i="3"/>
  <c r="J46" i="3"/>
  <c r="K46" i="3"/>
  <c r="D47" i="3"/>
  <c r="E47" i="3"/>
  <c r="F47" i="3"/>
  <c r="G47" i="3"/>
  <c r="H47" i="3"/>
  <c r="I47" i="3"/>
  <c r="J47" i="3"/>
  <c r="K47" i="3"/>
  <c r="D48" i="3"/>
  <c r="E48" i="3"/>
  <c r="F48" i="3"/>
  <c r="G48" i="3"/>
  <c r="H48" i="3"/>
  <c r="I48" i="3"/>
  <c r="J48" i="3"/>
  <c r="K48" i="3"/>
  <c r="C46" i="3"/>
  <c r="C47" i="3"/>
  <c r="C48" i="3"/>
  <c r="C45" i="3"/>
  <c r="E29" i="12"/>
  <c r="D29" i="12"/>
  <c r="C29" i="12" l="1"/>
  <c r="F28" i="12" l="1"/>
  <c r="G28" i="12"/>
  <c r="G30" i="12"/>
  <c r="F30" i="12"/>
  <c r="G27" i="12"/>
  <c r="F27" i="12"/>
  <c r="G26" i="12"/>
  <c r="F26" i="12"/>
  <c r="G24" i="12"/>
  <c r="F24" i="12"/>
  <c r="G23" i="12"/>
  <c r="F23" i="12"/>
  <c r="G25" i="12"/>
  <c r="F25" i="12"/>
  <c r="G21" i="12"/>
  <c r="F21" i="12"/>
  <c r="G22" i="12"/>
  <c r="F22" i="12"/>
  <c r="N6" i="11"/>
  <c r="N10" i="11" s="1"/>
  <c r="N9" i="11"/>
  <c r="H28" i="12" l="1"/>
  <c r="H23" i="12"/>
  <c r="G29" i="12"/>
  <c r="H22" i="12"/>
  <c r="H30" i="12"/>
  <c r="H21" i="12"/>
  <c r="H25" i="12"/>
  <c r="H27" i="12"/>
  <c r="H24" i="12"/>
  <c r="H26" i="12"/>
  <c r="F29" i="12"/>
  <c r="G65" i="1"/>
  <c r="F65" i="1"/>
  <c r="E65" i="1"/>
  <c r="D65" i="1"/>
  <c r="C65" i="1"/>
  <c r="G64" i="1"/>
  <c r="F64" i="1"/>
  <c r="E64" i="1"/>
  <c r="D64" i="1"/>
  <c r="C64" i="1"/>
  <c r="G63" i="1"/>
  <c r="F63" i="1"/>
  <c r="E63" i="1"/>
  <c r="D63" i="1"/>
  <c r="C63" i="1"/>
  <c r="H62" i="1"/>
  <c r="H61" i="1"/>
  <c r="H60" i="1"/>
  <c r="H59" i="1"/>
  <c r="H58" i="1"/>
  <c r="H57" i="1"/>
  <c r="H56" i="1"/>
  <c r="H55" i="1"/>
  <c r="H54" i="1"/>
  <c r="H53" i="1"/>
  <c r="H52" i="1"/>
  <c r="H51" i="1"/>
  <c r="H50" i="1"/>
  <c r="H49" i="1"/>
  <c r="H48" i="1"/>
  <c r="H47" i="1"/>
  <c r="H46" i="1"/>
  <c r="H45" i="1"/>
  <c r="H44" i="1"/>
  <c r="H43" i="1"/>
  <c r="H42" i="1"/>
  <c r="H41" i="1"/>
  <c r="H40" i="1"/>
  <c r="H39" i="1"/>
  <c r="H29" i="12" l="1"/>
  <c r="H63" i="1"/>
  <c r="H64" i="1"/>
  <c r="H65" i="1"/>
  <c r="L15" i="15"/>
  <c r="L16" i="15"/>
  <c r="H20" i="5" l="1"/>
  <c r="H21" i="5"/>
  <c r="H22" i="5"/>
  <c r="H23" i="5"/>
  <c r="H24" i="5"/>
  <c r="H25" i="5"/>
  <c r="H26" i="5"/>
  <c r="H27" i="5"/>
  <c r="H28" i="5"/>
  <c r="H29" i="5"/>
  <c r="H30" i="5"/>
  <c r="H19" i="5"/>
  <c r="D20" i="5"/>
  <c r="D21" i="5"/>
  <c r="D22" i="5"/>
  <c r="D23" i="5"/>
  <c r="D24" i="5"/>
  <c r="D25" i="5"/>
  <c r="D26" i="5"/>
  <c r="D27" i="5"/>
  <c r="D28" i="5"/>
  <c r="D29" i="5"/>
  <c r="D30" i="5"/>
  <c r="D19" i="5"/>
  <c r="C18" i="5"/>
  <c r="B18" i="5"/>
  <c r="G18" i="5"/>
  <c r="F18" i="5"/>
  <c r="D39" i="16"/>
  <c r="D40" i="16"/>
  <c r="D38" i="16"/>
  <c r="C39" i="16"/>
  <c r="C40" i="16"/>
  <c r="D37" i="16"/>
  <c r="C38" i="16"/>
  <c r="C37" i="16"/>
  <c r="D72" i="7"/>
  <c r="C72" i="7"/>
  <c r="E50" i="7"/>
  <c r="E51" i="7"/>
  <c r="E52" i="7"/>
  <c r="E53" i="7"/>
  <c r="E54" i="7"/>
  <c r="E55" i="7"/>
  <c r="E56" i="7"/>
  <c r="E57" i="7"/>
  <c r="E58" i="7"/>
  <c r="E59" i="7"/>
  <c r="E60" i="7"/>
  <c r="E61" i="7"/>
  <c r="E62" i="7"/>
  <c r="E63" i="7"/>
  <c r="E64" i="7"/>
  <c r="E65" i="7"/>
  <c r="E66" i="7"/>
  <c r="E67" i="7"/>
  <c r="E68" i="7"/>
  <c r="E69" i="7"/>
  <c r="E70" i="7"/>
  <c r="E71" i="7"/>
  <c r="E49" i="7"/>
  <c r="M6" i="11"/>
  <c r="M10" i="11" s="1"/>
  <c r="M9" i="11"/>
  <c r="H18" i="5" l="1"/>
  <c r="D18" i="5"/>
  <c r="E72" i="7"/>
  <c r="E44" i="12"/>
  <c r="C44" i="12"/>
  <c r="D44" i="12"/>
  <c r="G45" i="12"/>
  <c r="F45" i="12"/>
  <c r="G42" i="12"/>
  <c r="F42" i="12"/>
  <c r="G43" i="12"/>
  <c r="F43" i="12"/>
  <c r="G38" i="12"/>
  <c r="F38" i="12"/>
  <c r="G39" i="12"/>
  <c r="F39" i="12"/>
  <c r="G40" i="12"/>
  <c r="F40" i="12"/>
  <c r="G37" i="12"/>
  <c r="F37" i="12"/>
  <c r="G41" i="12"/>
  <c r="F41" i="12"/>
  <c r="G98" i="1"/>
  <c r="F98" i="1"/>
  <c r="E98" i="1"/>
  <c r="D98" i="1"/>
  <c r="C98" i="1"/>
  <c r="G97" i="1"/>
  <c r="F97" i="1"/>
  <c r="E97" i="1"/>
  <c r="D97" i="1"/>
  <c r="C97" i="1"/>
  <c r="G96" i="1"/>
  <c r="F96" i="1"/>
  <c r="E96" i="1"/>
  <c r="D96" i="1"/>
  <c r="C96" i="1"/>
  <c r="H95" i="1"/>
  <c r="H94" i="1"/>
  <c r="H93" i="1"/>
  <c r="H92" i="1"/>
  <c r="H91" i="1"/>
  <c r="H90" i="1"/>
  <c r="H89" i="1"/>
  <c r="H88" i="1"/>
  <c r="H87" i="1"/>
  <c r="H86" i="1"/>
  <c r="H85" i="1"/>
  <c r="H84" i="1"/>
  <c r="H83" i="1"/>
  <c r="H82" i="1"/>
  <c r="H81" i="1"/>
  <c r="H80" i="1"/>
  <c r="H79" i="1"/>
  <c r="H78" i="1"/>
  <c r="H77" i="1"/>
  <c r="H76" i="1"/>
  <c r="H75" i="1"/>
  <c r="H74" i="1"/>
  <c r="H73" i="1"/>
  <c r="H72" i="1"/>
  <c r="H33" i="5"/>
  <c r="H34" i="5"/>
  <c r="H35" i="5"/>
  <c r="H36" i="5"/>
  <c r="H37" i="5"/>
  <c r="H38" i="5"/>
  <c r="H39" i="5"/>
  <c r="H40" i="5"/>
  <c r="H41" i="5"/>
  <c r="H42" i="5"/>
  <c r="H43" i="5"/>
  <c r="H32" i="5"/>
  <c r="G31" i="5"/>
  <c r="F31" i="5"/>
  <c r="D33" i="5"/>
  <c r="D34" i="5"/>
  <c r="D35" i="5"/>
  <c r="D36" i="5"/>
  <c r="D37" i="5"/>
  <c r="D38" i="5"/>
  <c r="D39" i="5"/>
  <c r="D40" i="5"/>
  <c r="D41" i="5"/>
  <c r="D42" i="5"/>
  <c r="D43" i="5"/>
  <c r="D32" i="5"/>
  <c r="C31" i="5"/>
  <c r="B31" i="5"/>
  <c r="H43" i="12" l="1"/>
  <c r="H42" i="12"/>
  <c r="H40" i="12"/>
  <c r="H41" i="12"/>
  <c r="H38" i="12"/>
  <c r="F44" i="12"/>
  <c r="H45" i="12"/>
  <c r="H37" i="12"/>
  <c r="H39" i="12"/>
  <c r="G44" i="12"/>
  <c r="H98" i="1"/>
  <c r="H97" i="1"/>
  <c r="H96" i="1"/>
  <c r="H31" i="5"/>
  <c r="D31" i="5"/>
  <c r="H44" i="12" l="1"/>
  <c r="D16" i="15"/>
  <c r="E16" i="15"/>
  <c r="F16" i="15"/>
  <c r="G16" i="15"/>
  <c r="H16" i="15"/>
  <c r="I16" i="15"/>
  <c r="J16" i="15"/>
  <c r="K16" i="15"/>
  <c r="C16" i="15"/>
  <c r="D15" i="15"/>
  <c r="E15" i="15"/>
  <c r="F15" i="15"/>
  <c r="G15" i="15"/>
  <c r="H15" i="15"/>
  <c r="I15" i="15"/>
  <c r="J15" i="15"/>
  <c r="K15" i="15"/>
  <c r="C15" i="15"/>
  <c r="D96" i="7" l="1"/>
  <c r="C96" i="7"/>
  <c r="E95" i="7"/>
  <c r="E94" i="7"/>
  <c r="E93" i="7"/>
  <c r="E92" i="7"/>
  <c r="E91" i="7"/>
  <c r="E90" i="7"/>
  <c r="E89" i="7"/>
  <c r="E88" i="7"/>
  <c r="E87" i="7"/>
  <c r="E86" i="7"/>
  <c r="E85" i="7"/>
  <c r="E84" i="7"/>
  <c r="E83" i="7"/>
  <c r="E82" i="7"/>
  <c r="H84" i="7" s="1"/>
  <c r="E81" i="7"/>
  <c r="E80" i="7"/>
  <c r="E79" i="7"/>
  <c r="E78" i="7"/>
  <c r="E77" i="7"/>
  <c r="E76" i="7"/>
  <c r="E75" i="7"/>
  <c r="E74" i="7"/>
  <c r="E73" i="7"/>
  <c r="L6" i="11"/>
  <c r="L10" i="11" s="1"/>
  <c r="L9" i="11"/>
  <c r="D59" i="12"/>
  <c r="G60" i="12"/>
  <c r="F60" i="12"/>
  <c r="E59" i="12"/>
  <c r="C59" i="12"/>
  <c r="G57" i="12"/>
  <c r="F57" i="12"/>
  <c r="G58" i="12"/>
  <c r="F58" i="12"/>
  <c r="G55" i="12"/>
  <c r="F55" i="12"/>
  <c r="G54" i="12"/>
  <c r="F54" i="12"/>
  <c r="G52" i="12"/>
  <c r="F52" i="12"/>
  <c r="G53" i="12"/>
  <c r="F53" i="12"/>
  <c r="G56" i="12"/>
  <c r="F56" i="12"/>
  <c r="H56" i="5"/>
  <c r="D56" i="5"/>
  <c r="H55" i="5"/>
  <c r="D55" i="5"/>
  <c r="H54" i="5"/>
  <c r="D54" i="5"/>
  <c r="H53" i="5"/>
  <c r="D53" i="5"/>
  <c r="H52" i="5"/>
  <c r="D52" i="5"/>
  <c r="H51" i="5"/>
  <c r="D51" i="5"/>
  <c r="H50" i="5"/>
  <c r="D50" i="5"/>
  <c r="H49" i="5"/>
  <c r="D49" i="5"/>
  <c r="H48" i="5"/>
  <c r="D48" i="5"/>
  <c r="H47" i="5"/>
  <c r="D47" i="5"/>
  <c r="H46" i="5"/>
  <c r="D46" i="5"/>
  <c r="H45" i="5"/>
  <c r="D45" i="5"/>
  <c r="G44" i="5"/>
  <c r="F44" i="5"/>
  <c r="C44" i="5"/>
  <c r="B44" i="5"/>
  <c r="H106" i="1"/>
  <c r="H107" i="1"/>
  <c r="H108" i="1"/>
  <c r="H109" i="1"/>
  <c r="H110" i="1"/>
  <c r="H111" i="1"/>
  <c r="H112" i="1"/>
  <c r="H113" i="1"/>
  <c r="H114" i="1"/>
  <c r="H115" i="1"/>
  <c r="H116" i="1"/>
  <c r="H117" i="1"/>
  <c r="H118" i="1"/>
  <c r="H119" i="1"/>
  <c r="H120" i="1"/>
  <c r="H121" i="1"/>
  <c r="H122" i="1"/>
  <c r="H123" i="1"/>
  <c r="H124" i="1"/>
  <c r="H125" i="1"/>
  <c r="H126" i="1"/>
  <c r="H127" i="1"/>
  <c r="H128" i="1"/>
  <c r="H105" i="1"/>
  <c r="G131" i="1"/>
  <c r="F131" i="1"/>
  <c r="E131" i="1"/>
  <c r="D131" i="1"/>
  <c r="C131" i="1"/>
  <c r="G130" i="1"/>
  <c r="F130" i="1"/>
  <c r="E130" i="1"/>
  <c r="D130" i="1"/>
  <c r="C130" i="1"/>
  <c r="G129" i="1"/>
  <c r="F129" i="1"/>
  <c r="E129" i="1"/>
  <c r="D129" i="1"/>
  <c r="C129" i="1"/>
  <c r="H81" i="7" l="1"/>
  <c r="H54" i="12"/>
  <c r="H82" i="7"/>
  <c r="H83" i="7"/>
  <c r="E96" i="7"/>
  <c r="H52" i="12"/>
  <c r="H53" i="12"/>
  <c r="H58" i="12"/>
  <c r="H55" i="12"/>
  <c r="F59" i="12"/>
  <c r="G59" i="12"/>
  <c r="H57" i="12"/>
  <c r="H60" i="12"/>
  <c r="H56" i="12"/>
  <c r="H44" i="5"/>
  <c r="D44" i="5"/>
  <c r="H129" i="1"/>
  <c r="H131" i="1"/>
  <c r="H130" i="1"/>
  <c r="D120" i="7"/>
  <c r="C120" i="7"/>
  <c r="E98" i="7"/>
  <c r="E99" i="7"/>
  <c r="E100" i="7"/>
  <c r="E101" i="7"/>
  <c r="E102" i="7"/>
  <c r="E103" i="7"/>
  <c r="E104" i="7"/>
  <c r="E105" i="7"/>
  <c r="E106" i="7"/>
  <c r="H102" i="7" s="1"/>
  <c r="E107" i="7"/>
  <c r="E108" i="7"/>
  <c r="E109" i="7"/>
  <c r="E110" i="7"/>
  <c r="E111" i="7"/>
  <c r="E112" i="7"/>
  <c r="E113" i="7"/>
  <c r="E114" i="7"/>
  <c r="E115" i="7"/>
  <c r="E116" i="7"/>
  <c r="E117" i="7"/>
  <c r="E118" i="7"/>
  <c r="E119" i="7"/>
  <c r="E97" i="7"/>
  <c r="H101" i="7" l="1"/>
  <c r="H99" i="7"/>
  <c r="H100" i="7"/>
  <c r="H59" i="12"/>
  <c r="E120" i="7"/>
  <c r="K9" i="11"/>
  <c r="K10" i="11"/>
  <c r="H69" i="5" l="1"/>
  <c r="D69" i="5"/>
  <c r="H68" i="5"/>
  <c r="D68" i="5"/>
  <c r="H67" i="5"/>
  <c r="D67" i="5"/>
  <c r="H66" i="5"/>
  <c r="D66" i="5"/>
  <c r="H65" i="5"/>
  <c r="D65" i="5"/>
  <c r="H64" i="5"/>
  <c r="D64" i="5"/>
  <c r="H63" i="5"/>
  <c r="D63" i="5"/>
  <c r="H62" i="5"/>
  <c r="D62" i="5"/>
  <c r="H61" i="5"/>
  <c r="D61" i="5"/>
  <c r="H60" i="5"/>
  <c r="D60" i="5"/>
  <c r="H59" i="5"/>
  <c r="D59" i="5"/>
  <c r="H58" i="5"/>
  <c r="D58" i="5"/>
  <c r="G57" i="5"/>
  <c r="F57" i="5"/>
  <c r="C57" i="5"/>
  <c r="B57" i="5"/>
  <c r="H57" i="5" l="1"/>
  <c r="D57" i="5"/>
  <c r="D75" i="12"/>
  <c r="E75" i="12"/>
  <c r="C75" i="12"/>
  <c r="F75" i="12" s="1"/>
  <c r="G76" i="12"/>
  <c r="F76" i="12"/>
  <c r="G74" i="12"/>
  <c r="F74" i="12"/>
  <c r="G73" i="12"/>
  <c r="F73" i="12"/>
  <c r="G72" i="12"/>
  <c r="F72" i="12"/>
  <c r="G71" i="12"/>
  <c r="F71" i="12"/>
  <c r="G70" i="12"/>
  <c r="F70" i="12"/>
  <c r="G69" i="12"/>
  <c r="F69" i="12"/>
  <c r="G68" i="12"/>
  <c r="F68" i="12"/>
  <c r="G67" i="12"/>
  <c r="F67" i="12"/>
  <c r="H73" i="12" l="1"/>
  <c r="H71" i="12"/>
  <c r="G75" i="12"/>
  <c r="H75" i="12" s="1"/>
  <c r="H76" i="12"/>
  <c r="H69" i="12"/>
  <c r="H68" i="12"/>
  <c r="H70" i="12"/>
  <c r="H67" i="12"/>
  <c r="H72" i="12"/>
  <c r="H74" i="12"/>
  <c r="G164" i="1"/>
  <c r="F164" i="1"/>
  <c r="E164" i="1"/>
  <c r="D164" i="1"/>
  <c r="C164" i="1"/>
  <c r="G163" i="1"/>
  <c r="F163" i="1"/>
  <c r="E163" i="1"/>
  <c r="D163" i="1"/>
  <c r="C163" i="1"/>
  <c r="G162" i="1"/>
  <c r="F162" i="1"/>
  <c r="E162" i="1"/>
  <c r="D162" i="1"/>
  <c r="C162" i="1"/>
  <c r="H161" i="1"/>
  <c r="H160" i="1"/>
  <c r="H159" i="1"/>
  <c r="H158" i="1"/>
  <c r="H157" i="1"/>
  <c r="H163" i="1" s="1"/>
  <c r="H156" i="1"/>
  <c r="H162" i="1" l="1"/>
  <c r="H164" i="1"/>
  <c r="F32" i="14"/>
  <c r="E32" i="14"/>
  <c r="D32" i="14"/>
  <c r="C32" i="14"/>
  <c r="F31" i="14"/>
  <c r="E31" i="14"/>
  <c r="D31" i="14"/>
  <c r="C31" i="14"/>
  <c r="F30" i="14"/>
  <c r="E30" i="14"/>
  <c r="D30" i="14"/>
  <c r="C30" i="14"/>
  <c r="G32" i="14"/>
  <c r="G31" i="14"/>
  <c r="G30" i="14"/>
  <c r="E253" i="7" l="1"/>
  <c r="E229" i="7" l="1"/>
  <c r="E205" i="7"/>
  <c r="E181" i="7"/>
  <c r="E157" i="7"/>
  <c r="E133" i="7" l="1"/>
  <c r="E122" i="7" l="1"/>
  <c r="E123" i="7"/>
  <c r="E124" i="7"/>
  <c r="E125" i="7"/>
  <c r="E126" i="7"/>
  <c r="E127" i="7"/>
  <c r="E128" i="7"/>
  <c r="E129" i="7"/>
  <c r="E130" i="7"/>
  <c r="H131" i="7" s="1"/>
  <c r="E131" i="7"/>
  <c r="E132" i="7"/>
  <c r="H128" i="7" s="1"/>
  <c r="E134" i="7"/>
  <c r="E135" i="7"/>
  <c r="E136" i="7"/>
  <c r="E137" i="7"/>
  <c r="E138" i="7"/>
  <c r="E139" i="7"/>
  <c r="E140" i="7"/>
  <c r="E141" i="7"/>
  <c r="E142" i="7"/>
  <c r="E143" i="7"/>
  <c r="E121" i="7"/>
  <c r="D144" i="7"/>
  <c r="C144" i="7"/>
  <c r="H129" i="7" l="1"/>
  <c r="H130" i="7"/>
  <c r="E144" i="7"/>
  <c r="J5" i="11"/>
  <c r="J6" i="11" s="1"/>
  <c r="J10" i="11" s="1"/>
  <c r="J8" i="11"/>
  <c r="J9" i="11" l="1"/>
  <c r="F84" i="12"/>
  <c r="G84" i="12"/>
  <c r="F85" i="12"/>
  <c r="G85" i="12"/>
  <c r="F86" i="12"/>
  <c r="G86" i="12"/>
  <c r="F87" i="12"/>
  <c r="G87" i="12"/>
  <c r="F88" i="12"/>
  <c r="G88" i="12"/>
  <c r="F89" i="12"/>
  <c r="G89" i="12"/>
  <c r="F90" i="12"/>
  <c r="G90" i="12"/>
  <c r="F92" i="12"/>
  <c r="G92" i="12"/>
  <c r="G83" i="12"/>
  <c r="F83" i="12"/>
  <c r="F100" i="12"/>
  <c r="G100" i="12"/>
  <c r="F101" i="12"/>
  <c r="G101" i="12"/>
  <c r="F102" i="12"/>
  <c r="G102" i="12"/>
  <c r="F103" i="12"/>
  <c r="G103" i="12"/>
  <c r="F104" i="12"/>
  <c r="G104" i="12"/>
  <c r="F105" i="12"/>
  <c r="G105" i="12"/>
  <c r="F106" i="12"/>
  <c r="G106" i="12"/>
  <c r="F107" i="12"/>
  <c r="G107" i="12"/>
  <c r="G99" i="12"/>
  <c r="F99" i="12"/>
  <c r="F116" i="12"/>
  <c r="G116" i="12"/>
  <c r="F117" i="12"/>
  <c r="G117" i="12"/>
  <c r="F118" i="12"/>
  <c r="G118" i="12"/>
  <c r="F119" i="12"/>
  <c r="G119" i="12"/>
  <c r="F120" i="12"/>
  <c r="G120" i="12"/>
  <c r="F121" i="12"/>
  <c r="G121" i="12"/>
  <c r="F122" i="12"/>
  <c r="G122" i="12"/>
  <c r="F123" i="12"/>
  <c r="G123" i="12"/>
  <c r="G115" i="12"/>
  <c r="F115" i="12"/>
  <c r="H92" i="12" l="1"/>
  <c r="H104" i="12"/>
  <c r="H84" i="12"/>
  <c r="H83" i="12"/>
  <c r="H105" i="12"/>
  <c r="H99" i="12"/>
  <c r="H85" i="12"/>
  <c r="H121" i="12"/>
  <c r="H101" i="12"/>
  <c r="H89" i="12"/>
  <c r="H115" i="12"/>
  <c r="H116" i="12"/>
  <c r="H106" i="12"/>
  <c r="H88" i="12"/>
  <c r="H86" i="12"/>
  <c r="H100" i="12"/>
  <c r="H117" i="12"/>
  <c r="H103" i="12"/>
  <c r="H120" i="12"/>
  <c r="H123" i="12"/>
  <c r="H118" i="12"/>
  <c r="H107" i="12"/>
  <c r="H102" i="12"/>
  <c r="H90" i="12"/>
  <c r="H87" i="12"/>
  <c r="H122" i="12"/>
  <c r="H119" i="12"/>
  <c r="E91" i="12"/>
  <c r="D91" i="12"/>
  <c r="C91" i="12"/>
  <c r="G91" i="12" l="1"/>
  <c r="F91" i="12"/>
  <c r="G197" i="1"/>
  <c r="F197" i="1"/>
  <c r="E197" i="1"/>
  <c r="D197" i="1"/>
  <c r="C197" i="1"/>
  <c r="G196" i="1"/>
  <c r="F196" i="1"/>
  <c r="E196" i="1"/>
  <c r="D196" i="1"/>
  <c r="C196" i="1"/>
  <c r="G195" i="1"/>
  <c r="F195" i="1"/>
  <c r="E195" i="1"/>
  <c r="D195" i="1"/>
  <c r="C195" i="1"/>
  <c r="H194" i="1"/>
  <c r="H193" i="1"/>
  <c r="H192" i="1"/>
  <c r="H191" i="1"/>
  <c r="H190" i="1"/>
  <c r="H189" i="1"/>
  <c r="H188" i="1"/>
  <c r="H187" i="1"/>
  <c r="H186" i="1"/>
  <c r="H185" i="1"/>
  <c r="H184" i="1"/>
  <c r="H183" i="1"/>
  <c r="H182" i="1"/>
  <c r="H181" i="1"/>
  <c r="H180" i="1"/>
  <c r="H179" i="1"/>
  <c r="H178" i="1"/>
  <c r="H177" i="1"/>
  <c r="H176" i="1"/>
  <c r="H175" i="1"/>
  <c r="H174" i="1"/>
  <c r="H173" i="1"/>
  <c r="H172" i="1"/>
  <c r="H171" i="1"/>
  <c r="H91" i="12" l="1"/>
  <c r="H195" i="1"/>
  <c r="H196" i="1"/>
  <c r="H197" i="1"/>
  <c r="F65" i="14"/>
  <c r="E65" i="14"/>
  <c r="D65" i="14"/>
  <c r="C65" i="14"/>
  <c r="F64" i="14"/>
  <c r="E64" i="14"/>
  <c r="D64" i="14"/>
  <c r="C64" i="14"/>
  <c r="F63" i="14"/>
  <c r="E63" i="14"/>
  <c r="D63" i="14"/>
  <c r="C63" i="14"/>
  <c r="G47" i="14"/>
  <c r="G46" i="14"/>
  <c r="G45" i="14"/>
  <c r="G56" i="14"/>
  <c r="G55" i="14"/>
  <c r="G54" i="14"/>
  <c r="G41" i="14"/>
  <c r="G40" i="14"/>
  <c r="G39" i="14"/>
  <c r="G44" i="14"/>
  <c r="G43" i="14"/>
  <c r="G42" i="14"/>
  <c r="G62" i="14"/>
  <c r="G61" i="14"/>
  <c r="G60" i="14"/>
  <c r="G59" i="14"/>
  <c r="G58" i="14"/>
  <c r="G57" i="14"/>
  <c r="G53" i="14"/>
  <c r="G52" i="14"/>
  <c r="G51" i="14"/>
  <c r="G50" i="14"/>
  <c r="G49" i="14"/>
  <c r="G48" i="14"/>
  <c r="G63" i="14" l="1"/>
  <c r="G64" i="14"/>
  <c r="G65" i="14"/>
  <c r="H72" i="5"/>
  <c r="H73" i="5"/>
  <c r="H74" i="5"/>
  <c r="H75" i="5"/>
  <c r="H76" i="5"/>
  <c r="H77" i="5"/>
  <c r="H78" i="5"/>
  <c r="H79" i="5"/>
  <c r="H80" i="5"/>
  <c r="H81" i="5"/>
  <c r="H82" i="5"/>
  <c r="H71" i="5"/>
  <c r="G70" i="5"/>
  <c r="F70" i="5"/>
  <c r="D72" i="5"/>
  <c r="D73" i="5"/>
  <c r="D74" i="5"/>
  <c r="D75" i="5"/>
  <c r="D76" i="5"/>
  <c r="D77" i="5"/>
  <c r="D78" i="5"/>
  <c r="D79" i="5"/>
  <c r="D80" i="5"/>
  <c r="D81" i="5"/>
  <c r="D82" i="5"/>
  <c r="D71" i="5"/>
  <c r="C70" i="5"/>
  <c r="B70" i="5"/>
  <c r="D70" i="5" l="1"/>
  <c r="H70" i="5"/>
  <c r="E263" i="7" l="1"/>
  <c r="E239" i="7"/>
  <c r="E215" i="7"/>
  <c r="E191" i="7"/>
  <c r="E167" i="7" l="1"/>
  <c r="E147" i="7"/>
  <c r="E148" i="7"/>
  <c r="E149" i="7"/>
  <c r="E150" i="7"/>
  <c r="E151" i="7"/>
  <c r="E152" i="7"/>
  <c r="E153" i="7"/>
  <c r="E154" i="7"/>
  <c r="H153" i="7" s="1"/>
  <c r="E155" i="7"/>
  <c r="E156" i="7"/>
  <c r="H150" i="7" s="1"/>
  <c r="E158" i="7"/>
  <c r="E159" i="7"/>
  <c r="E160" i="7"/>
  <c r="E161" i="7"/>
  <c r="E162" i="7"/>
  <c r="E163" i="7"/>
  <c r="E164" i="7"/>
  <c r="E165" i="7"/>
  <c r="E166" i="7"/>
  <c r="E146" i="7"/>
  <c r="E145" i="7"/>
  <c r="D168" i="7"/>
  <c r="C168" i="7"/>
  <c r="H152" i="7" l="1"/>
  <c r="H151" i="7"/>
  <c r="E168" i="7"/>
  <c r="D108" i="12" l="1"/>
  <c r="E108" i="12"/>
  <c r="C108" i="12"/>
  <c r="G108" i="12" l="1"/>
  <c r="F108" i="12"/>
  <c r="I9" i="11"/>
  <c r="I6" i="11"/>
  <c r="I10" i="11" s="1"/>
  <c r="H108" i="12" l="1"/>
  <c r="G230" i="1"/>
  <c r="F230" i="1"/>
  <c r="E230" i="1"/>
  <c r="D230" i="1"/>
  <c r="C230" i="1"/>
  <c r="G229" i="1"/>
  <c r="F229" i="1"/>
  <c r="E229" i="1"/>
  <c r="D229" i="1"/>
  <c r="C229" i="1"/>
  <c r="G228" i="1"/>
  <c r="F228" i="1"/>
  <c r="E228" i="1"/>
  <c r="D228" i="1"/>
  <c r="C228" i="1"/>
  <c r="H227" i="1"/>
  <c r="H226" i="1"/>
  <c r="H225" i="1"/>
  <c r="H224" i="1"/>
  <c r="H223" i="1"/>
  <c r="H222" i="1"/>
  <c r="H221" i="1"/>
  <c r="H220" i="1"/>
  <c r="H219" i="1"/>
  <c r="H218" i="1"/>
  <c r="H217" i="1"/>
  <c r="H216" i="1"/>
  <c r="H215" i="1"/>
  <c r="H214" i="1"/>
  <c r="H213" i="1"/>
  <c r="H212" i="1"/>
  <c r="H211" i="1"/>
  <c r="H210" i="1"/>
  <c r="H209" i="1"/>
  <c r="H208" i="1"/>
  <c r="H207" i="1"/>
  <c r="H206" i="1"/>
  <c r="H205" i="1"/>
  <c r="H204" i="1"/>
  <c r="H229" i="1" l="1"/>
  <c r="H230" i="1"/>
  <c r="H228" i="1"/>
  <c r="H85" i="5"/>
  <c r="H86" i="5"/>
  <c r="H87" i="5"/>
  <c r="H88" i="5"/>
  <c r="H89" i="5"/>
  <c r="H90" i="5"/>
  <c r="H91" i="5"/>
  <c r="H92" i="5"/>
  <c r="H93" i="5"/>
  <c r="H94" i="5"/>
  <c r="H95" i="5"/>
  <c r="H84" i="5"/>
  <c r="D85" i="5"/>
  <c r="D86" i="5"/>
  <c r="D87" i="5"/>
  <c r="D88" i="5"/>
  <c r="D89" i="5"/>
  <c r="D90" i="5"/>
  <c r="D91" i="5"/>
  <c r="D92" i="5"/>
  <c r="D93" i="5"/>
  <c r="D94" i="5"/>
  <c r="D95" i="5"/>
  <c r="D84" i="5"/>
  <c r="G83" i="5"/>
  <c r="F83" i="5"/>
  <c r="C83" i="5"/>
  <c r="B83" i="5"/>
  <c r="H83" i="5" l="1"/>
  <c r="D83" i="5"/>
  <c r="C97" i="14" l="1"/>
  <c r="D97" i="14"/>
  <c r="E97" i="14"/>
  <c r="F97" i="14"/>
  <c r="C98" i="14"/>
  <c r="D98" i="14"/>
  <c r="E98" i="14"/>
  <c r="F98" i="14"/>
  <c r="D96" i="14"/>
  <c r="E96" i="14"/>
  <c r="F96" i="14"/>
  <c r="C96" i="14"/>
  <c r="G88" i="14"/>
  <c r="G89" i="14"/>
  <c r="G87" i="14"/>
  <c r="G73" i="14"/>
  <c r="G74" i="14"/>
  <c r="G72" i="14"/>
  <c r="G80" i="14"/>
  <c r="G79" i="14"/>
  <c r="G78" i="14"/>
  <c r="G77" i="14"/>
  <c r="G76" i="14"/>
  <c r="G75" i="14"/>
  <c r="G95" i="14"/>
  <c r="G94" i="14"/>
  <c r="G93" i="14"/>
  <c r="G92" i="14"/>
  <c r="G91" i="14"/>
  <c r="G90" i="14"/>
  <c r="G86" i="14"/>
  <c r="G85" i="14"/>
  <c r="G84" i="14"/>
  <c r="G83" i="14"/>
  <c r="G82" i="14"/>
  <c r="G81" i="14"/>
  <c r="G98" i="14" l="1"/>
  <c r="G96" i="14"/>
  <c r="G97" i="14"/>
  <c r="D216" i="7"/>
  <c r="C216" i="7"/>
  <c r="E214" i="7"/>
  <c r="E213" i="7"/>
  <c r="E212" i="7"/>
  <c r="E211" i="7"/>
  <c r="E210" i="7"/>
  <c r="E209" i="7"/>
  <c r="E208" i="7"/>
  <c r="E207" i="7"/>
  <c r="E206" i="7"/>
  <c r="E204" i="7"/>
  <c r="H198" i="7" s="1"/>
  <c r="E203" i="7"/>
  <c r="E202" i="7"/>
  <c r="H201" i="7" s="1"/>
  <c r="E201" i="7"/>
  <c r="E200" i="7"/>
  <c r="E199" i="7"/>
  <c r="E198" i="7"/>
  <c r="E197" i="7"/>
  <c r="E196" i="7"/>
  <c r="E195" i="7"/>
  <c r="E194" i="7"/>
  <c r="E193" i="7"/>
  <c r="H200" i="7" l="1"/>
  <c r="H199" i="7"/>
  <c r="E216" i="7"/>
  <c r="E124" i="12"/>
  <c r="D124" i="12"/>
  <c r="G124" i="12" l="1"/>
  <c r="C6" i="11"/>
  <c r="D6" i="11"/>
  <c r="E6" i="11"/>
  <c r="F6" i="11"/>
  <c r="G6" i="11"/>
  <c r="H6" i="11"/>
  <c r="B6" i="11"/>
  <c r="H10" i="11" l="1"/>
  <c r="G10" i="11"/>
  <c r="D10" i="11"/>
  <c r="C10" i="11"/>
  <c r="H9" i="11"/>
  <c r="G9" i="11"/>
  <c r="F9" i="11"/>
  <c r="E9" i="11"/>
  <c r="D9" i="11"/>
  <c r="C9" i="11"/>
  <c r="B9" i="11"/>
  <c r="F10" i="11"/>
  <c r="E10" i="11"/>
  <c r="B10" i="11"/>
  <c r="H98" i="5" l="1"/>
  <c r="H99" i="5"/>
  <c r="H100" i="5"/>
  <c r="H101" i="5"/>
  <c r="H102" i="5"/>
  <c r="H103" i="5"/>
  <c r="H104" i="5"/>
  <c r="H105" i="5"/>
  <c r="H106" i="5"/>
  <c r="H107" i="5"/>
  <c r="H108" i="5"/>
  <c r="H97" i="5"/>
  <c r="G96" i="5"/>
  <c r="F96" i="5"/>
  <c r="D98" i="5"/>
  <c r="D99" i="5"/>
  <c r="D100" i="5"/>
  <c r="D101" i="5"/>
  <c r="D102" i="5"/>
  <c r="D103" i="5"/>
  <c r="D104" i="5"/>
  <c r="D105" i="5"/>
  <c r="D106" i="5"/>
  <c r="D107" i="5"/>
  <c r="D108" i="5"/>
  <c r="D97" i="5"/>
  <c r="C96" i="5"/>
  <c r="B96" i="5"/>
  <c r="H96" i="5" l="1"/>
  <c r="D96" i="5"/>
  <c r="G263" i="1" l="1"/>
  <c r="F263" i="1"/>
  <c r="E263" i="1"/>
  <c r="D263" i="1"/>
  <c r="C263" i="1"/>
  <c r="G262" i="1"/>
  <c r="F262" i="1"/>
  <c r="E262" i="1"/>
  <c r="D262" i="1"/>
  <c r="C262" i="1"/>
  <c r="G261" i="1"/>
  <c r="F261" i="1"/>
  <c r="E261" i="1"/>
  <c r="D261" i="1"/>
  <c r="C261" i="1"/>
  <c r="H260" i="1"/>
  <c r="H259" i="1"/>
  <c r="H258" i="1"/>
  <c r="H257" i="1"/>
  <c r="H256" i="1"/>
  <c r="H255" i="1"/>
  <c r="H254" i="1"/>
  <c r="H253" i="1"/>
  <c r="H252" i="1"/>
  <c r="H251" i="1"/>
  <c r="H250" i="1"/>
  <c r="H249" i="1"/>
  <c r="H248" i="1"/>
  <c r="H247" i="1"/>
  <c r="H246" i="1"/>
  <c r="H245" i="1"/>
  <c r="H244" i="1"/>
  <c r="H243" i="1"/>
  <c r="H242" i="1"/>
  <c r="H241" i="1"/>
  <c r="H240" i="1"/>
  <c r="H239" i="1"/>
  <c r="H238" i="1"/>
  <c r="H237" i="1"/>
  <c r="H261" i="1" l="1"/>
  <c r="H262" i="1"/>
  <c r="H263" i="1"/>
  <c r="C174" i="5" l="1"/>
  <c r="B174" i="5"/>
  <c r="C161" i="5"/>
  <c r="B161" i="5"/>
  <c r="C148" i="5"/>
  <c r="B148" i="5"/>
  <c r="C135" i="5"/>
  <c r="B135" i="5"/>
  <c r="C122" i="5"/>
  <c r="B122" i="5"/>
  <c r="G174" i="5" l="1"/>
  <c r="F174" i="5"/>
  <c r="G161" i="5"/>
  <c r="F161" i="5"/>
  <c r="G148" i="5"/>
  <c r="F148" i="5"/>
  <c r="G135" i="5"/>
  <c r="F135" i="5"/>
  <c r="G122" i="5"/>
  <c r="F122" i="5"/>
  <c r="H114" i="5"/>
  <c r="H118" i="5"/>
  <c r="G109" i="5"/>
  <c r="F109" i="5"/>
  <c r="C109" i="5"/>
  <c r="B109" i="5"/>
  <c r="H186" i="5"/>
  <c r="H185" i="5"/>
  <c r="H184" i="5"/>
  <c r="H183" i="5"/>
  <c r="H182" i="5"/>
  <c r="H181" i="5"/>
  <c r="H180" i="5"/>
  <c r="H179" i="5"/>
  <c r="H178" i="5"/>
  <c r="H177" i="5"/>
  <c r="H176" i="5"/>
  <c r="H175" i="5"/>
  <c r="H173" i="5"/>
  <c r="H172" i="5"/>
  <c r="H171" i="5"/>
  <c r="H170" i="5"/>
  <c r="H169" i="5"/>
  <c r="H168" i="5"/>
  <c r="H167" i="5"/>
  <c r="H166" i="5"/>
  <c r="H165" i="5"/>
  <c r="H164" i="5"/>
  <c r="H163" i="5"/>
  <c r="H162" i="5"/>
  <c r="H160" i="5"/>
  <c r="H159" i="5"/>
  <c r="H158" i="5"/>
  <c r="H157" i="5"/>
  <c r="H156" i="5"/>
  <c r="H155" i="5"/>
  <c r="H154" i="5"/>
  <c r="H153" i="5"/>
  <c r="H152" i="5"/>
  <c r="H151" i="5"/>
  <c r="H150" i="5"/>
  <c r="H149" i="5"/>
  <c r="H147" i="5"/>
  <c r="H146" i="5"/>
  <c r="H145" i="5"/>
  <c r="H144" i="5"/>
  <c r="H143" i="5"/>
  <c r="H142" i="5"/>
  <c r="H141" i="5"/>
  <c r="H140" i="5"/>
  <c r="H139" i="5"/>
  <c r="H138" i="5"/>
  <c r="H137" i="5"/>
  <c r="H136" i="5"/>
  <c r="H134" i="5"/>
  <c r="H133" i="5"/>
  <c r="H132" i="5"/>
  <c r="H131" i="5"/>
  <c r="H130" i="5"/>
  <c r="H129" i="5"/>
  <c r="H128" i="5"/>
  <c r="H127" i="5"/>
  <c r="H126" i="5"/>
  <c r="H125" i="5"/>
  <c r="H124" i="5"/>
  <c r="H123" i="5"/>
  <c r="H121" i="5"/>
  <c r="H120" i="5"/>
  <c r="H119" i="5"/>
  <c r="H117" i="5"/>
  <c r="H116" i="5"/>
  <c r="H115" i="5"/>
  <c r="H113" i="5"/>
  <c r="H112" i="5"/>
  <c r="H111" i="5"/>
  <c r="H110" i="5"/>
  <c r="H122" i="5" l="1"/>
  <c r="H135" i="5"/>
  <c r="H174" i="5"/>
  <c r="H161" i="5"/>
  <c r="H148" i="5"/>
  <c r="H109" i="5"/>
  <c r="D192" i="7" l="1"/>
  <c r="C192" i="7"/>
  <c r="D240" i="7"/>
  <c r="C240" i="7"/>
  <c r="D264" i="7"/>
  <c r="C264" i="7"/>
  <c r="E264" i="7" l="1"/>
  <c r="E240" i="7"/>
  <c r="E192" i="7"/>
  <c r="D176" i="5" l="1"/>
  <c r="D177" i="5"/>
  <c r="D178" i="5"/>
  <c r="D179" i="5"/>
  <c r="D180" i="5"/>
  <c r="D181" i="5"/>
  <c r="D182" i="5"/>
  <c r="D183" i="5"/>
  <c r="D184" i="5"/>
  <c r="D185" i="5"/>
  <c r="D186" i="5"/>
  <c r="D175" i="5"/>
  <c r="D163" i="5"/>
  <c r="D164" i="5"/>
  <c r="D165" i="5"/>
  <c r="D166" i="5"/>
  <c r="D167" i="5"/>
  <c r="D168" i="5"/>
  <c r="D169" i="5"/>
  <c r="D170" i="5"/>
  <c r="D171" i="5"/>
  <c r="D172" i="5"/>
  <c r="D173" i="5"/>
  <c r="D162" i="5"/>
  <c r="D150" i="5"/>
  <c r="D151" i="5"/>
  <c r="D152" i="5"/>
  <c r="D153" i="5"/>
  <c r="D154" i="5"/>
  <c r="D155" i="5"/>
  <c r="D156" i="5"/>
  <c r="D157" i="5"/>
  <c r="D158" i="5"/>
  <c r="D159" i="5"/>
  <c r="D160" i="5"/>
  <c r="D149" i="5"/>
  <c r="D137" i="5"/>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122" i="5" l="1"/>
  <c r="D135" i="5"/>
  <c r="D148" i="5"/>
  <c r="D161" i="5"/>
  <c r="D174" i="5"/>
  <c r="D109" i="5"/>
  <c r="E172" i="7"/>
  <c r="E244" i="7"/>
  <c r="E220" i="7"/>
  <c r="E173" i="7"/>
  <c r="E170" i="7" l="1"/>
  <c r="E171" i="7"/>
  <c r="E174" i="7"/>
  <c r="E175" i="7"/>
  <c r="E176" i="7"/>
  <c r="E177" i="7"/>
  <c r="E178" i="7"/>
  <c r="H179" i="7" s="1"/>
  <c r="E179" i="7"/>
  <c r="E180" i="7"/>
  <c r="H176" i="7" s="1"/>
  <c r="E182" i="7"/>
  <c r="E183" i="7"/>
  <c r="E184" i="7"/>
  <c r="E185" i="7"/>
  <c r="E186" i="7"/>
  <c r="E187" i="7"/>
  <c r="E188" i="7"/>
  <c r="E189" i="7"/>
  <c r="E190" i="7"/>
  <c r="E169" i="7"/>
  <c r="E218" i="7"/>
  <c r="E219" i="7"/>
  <c r="E221" i="7"/>
  <c r="E222" i="7"/>
  <c r="E223" i="7"/>
  <c r="E224" i="7"/>
  <c r="E225" i="7"/>
  <c r="E226" i="7"/>
  <c r="E227" i="7"/>
  <c r="E228" i="7"/>
  <c r="E230" i="7"/>
  <c r="E231" i="7"/>
  <c r="E232" i="7"/>
  <c r="E233" i="7"/>
  <c r="E234" i="7"/>
  <c r="E235" i="7"/>
  <c r="E236" i="7"/>
  <c r="E237" i="7"/>
  <c r="E238" i="7"/>
  <c r="E217" i="7"/>
  <c r="E242" i="7"/>
  <c r="E243" i="7"/>
  <c r="E245" i="7"/>
  <c r="E246" i="7"/>
  <c r="E247" i="7"/>
  <c r="E248" i="7"/>
  <c r="E249" i="7"/>
  <c r="E250" i="7"/>
  <c r="E251" i="7"/>
  <c r="E252" i="7"/>
  <c r="E254" i="7"/>
  <c r="E255" i="7"/>
  <c r="E256" i="7"/>
  <c r="E257" i="7"/>
  <c r="E258" i="7"/>
  <c r="E259" i="7"/>
  <c r="E260" i="7"/>
  <c r="E261" i="7"/>
  <c r="E262" i="7"/>
  <c r="E241" i="7"/>
  <c r="H178" i="7" l="1"/>
  <c r="H177" i="7"/>
  <c r="C424" i="1"/>
  <c r="D424" i="1"/>
  <c r="E424" i="1"/>
  <c r="F424" i="1"/>
  <c r="G424" i="1"/>
  <c r="C425" i="1"/>
  <c r="D425" i="1"/>
  <c r="E425" i="1"/>
  <c r="F425" i="1"/>
  <c r="G425" i="1"/>
  <c r="D423" i="1"/>
  <c r="E423" i="1"/>
  <c r="F423" i="1"/>
  <c r="G423" i="1"/>
  <c r="C423" i="1"/>
  <c r="C400" i="1"/>
  <c r="D400" i="1"/>
  <c r="E400" i="1"/>
  <c r="F400" i="1"/>
  <c r="G400" i="1"/>
  <c r="C401" i="1"/>
  <c r="D401" i="1"/>
  <c r="E401" i="1"/>
  <c r="F401" i="1"/>
  <c r="G401" i="1"/>
  <c r="D399" i="1"/>
  <c r="E399" i="1"/>
  <c r="F399" i="1"/>
  <c r="G399" i="1"/>
  <c r="C399" i="1"/>
  <c r="C376" i="1"/>
  <c r="D376" i="1"/>
  <c r="E376" i="1"/>
  <c r="F376" i="1"/>
  <c r="G376" i="1"/>
  <c r="C377" i="1"/>
  <c r="D377" i="1"/>
  <c r="E377" i="1"/>
  <c r="F377" i="1"/>
  <c r="G377" i="1"/>
  <c r="D375" i="1"/>
  <c r="E375" i="1"/>
  <c r="F375" i="1"/>
  <c r="G375" i="1"/>
  <c r="C375" i="1"/>
  <c r="C352" i="1"/>
  <c r="D352" i="1"/>
  <c r="E352" i="1"/>
  <c r="F352" i="1"/>
  <c r="G352" i="1"/>
  <c r="C353" i="1"/>
  <c r="D353" i="1"/>
  <c r="E353" i="1"/>
  <c r="F353" i="1"/>
  <c r="G353" i="1"/>
  <c r="D351" i="1"/>
  <c r="E351" i="1"/>
  <c r="F351" i="1"/>
  <c r="G351" i="1"/>
  <c r="C351" i="1"/>
  <c r="H350" i="1"/>
  <c r="H349" i="1"/>
  <c r="H348" i="1"/>
  <c r="C328" i="1"/>
  <c r="D328" i="1"/>
  <c r="E328" i="1"/>
  <c r="F328" i="1"/>
  <c r="G328" i="1"/>
  <c r="C329" i="1"/>
  <c r="D329" i="1"/>
  <c r="E329" i="1"/>
  <c r="F329" i="1"/>
  <c r="G329" i="1"/>
  <c r="D327" i="1"/>
  <c r="E327" i="1"/>
  <c r="F327" i="1"/>
  <c r="G327" i="1"/>
  <c r="C327" i="1"/>
  <c r="H326" i="1"/>
  <c r="H325" i="1"/>
  <c r="H324" i="1"/>
  <c r="C295" i="1"/>
  <c r="D295" i="1"/>
  <c r="E295" i="1"/>
  <c r="F295" i="1"/>
  <c r="G295" i="1"/>
  <c r="C296" i="1"/>
  <c r="D296" i="1"/>
  <c r="E296" i="1"/>
  <c r="F296" i="1"/>
  <c r="G296" i="1"/>
  <c r="D294" i="1"/>
  <c r="E294" i="1"/>
  <c r="F294" i="1"/>
  <c r="G294" i="1"/>
  <c r="C294" i="1"/>
  <c r="H293" i="1"/>
  <c r="H292" i="1"/>
  <c r="H291" i="1"/>
  <c r="H422" i="1" l="1"/>
  <c r="H421" i="1"/>
  <c r="H420" i="1"/>
  <c r="H398" i="1"/>
  <c r="H397" i="1"/>
  <c r="H396" i="1"/>
  <c r="H374" i="1"/>
  <c r="H373" i="1"/>
  <c r="H372" i="1"/>
  <c r="H347" i="1"/>
  <c r="H346" i="1"/>
  <c r="H345" i="1"/>
  <c r="H323" i="1"/>
  <c r="H322" i="1"/>
  <c r="H321" i="1"/>
  <c r="H320" i="1"/>
  <c r="H319" i="1"/>
  <c r="H318" i="1"/>
  <c r="H317" i="1"/>
  <c r="H316" i="1"/>
  <c r="H315" i="1"/>
  <c r="H290" i="1"/>
  <c r="H289" i="1"/>
  <c r="H288" i="1"/>
  <c r="H287" i="1"/>
  <c r="H286" i="1"/>
  <c r="H285" i="1"/>
  <c r="H284" i="1"/>
  <c r="H283" i="1"/>
  <c r="H282" i="1"/>
  <c r="H419" i="1" l="1"/>
  <c r="H418" i="1"/>
  <c r="H417" i="1"/>
  <c r="H395" i="1"/>
  <c r="H394" i="1"/>
  <c r="H393" i="1"/>
  <c r="H371" i="1"/>
  <c r="H370" i="1"/>
  <c r="H369" i="1"/>
  <c r="H313" i="1"/>
  <c r="H314" i="1"/>
  <c r="H312" i="1"/>
  <c r="H281" i="1"/>
  <c r="H280" i="1"/>
  <c r="H279" i="1"/>
  <c r="H409" i="1" l="1"/>
  <c r="H410" i="1"/>
  <c r="H411" i="1"/>
  <c r="H412" i="1"/>
  <c r="H413" i="1"/>
  <c r="H414" i="1"/>
  <c r="H415" i="1"/>
  <c r="H416" i="1"/>
  <c r="H408" i="1"/>
  <c r="H385" i="1"/>
  <c r="H386" i="1"/>
  <c r="H387" i="1"/>
  <c r="H388" i="1"/>
  <c r="H389" i="1"/>
  <c r="H390" i="1"/>
  <c r="H391" i="1"/>
  <c r="H392" i="1"/>
  <c r="H384" i="1"/>
  <c r="H361" i="1"/>
  <c r="H362" i="1"/>
  <c r="H363" i="1"/>
  <c r="H364" i="1"/>
  <c r="H365" i="1"/>
  <c r="H366" i="1"/>
  <c r="H367" i="1"/>
  <c r="H368" i="1"/>
  <c r="H360" i="1"/>
  <c r="H337" i="1"/>
  <c r="H338" i="1"/>
  <c r="H339" i="1"/>
  <c r="H340" i="1"/>
  <c r="H341" i="1"/>
  <c r="H342" i="1"/>
  <c r="H343" i="1"/>
  <c r="H344" i="1"/>
  <c r="H336" i="1"/>
  <c r="H304" i="1"/>
  <c r="H305" i="1"/>
  <c r="H306" i="1"/>
  <c r="H307" i="1"/>
  <c r="H308" i="1"/>
  <c r="H309" i="1"/>
  <c r="H310" i="1"/>
  <c r="H311" i="1"/>
  <c r="H303" i="1"/>
  <c r="H271" i="1"/>
  <c r="H272" i="1"/>
  <c r="H273" i="1"/>
  <c r="H274" i="1"/>
  <c r="H275" i="1"/>
  <c r="H276" i="1"/>
  <c r="H277" i="1"/>
  <c r="H278" i="1"/>
  <c r="H270" i="1"/>
  <c r="H353" i="1" l="1"/>
  <c r="H424" i="1"/>
  <c r="H425" i="1"/>
  <c r="H423" i="1"/>
  <c r="H399" i="1"/>
  <c r="H401" i="1"/>
  <c r="H400" i="1"/>
  <c r="H352" i="1"/>
  <c r="H377" i="1"/>
  <c r="H376" i="1"/>
  <c r="H375" i="1"/>
  <c r="H351" i="1"/>
  <c r="H296" i="1"/>
  <c r="H329" i="1"/>
  <c r="H294" i="1"/>
  <c r="H295" i="1"/>
  <c r="H327" i="1"/>
  <c r="H328" i="1"/>
  <c r="C124" i="12"/>
  <c r="F124" i="12" s="1"/>
  <c r="H124" i="12" s="1"/>
  <c r="F13" i="12"/>
  <c r="H13" i="12" s="1"/>
</calcChain>
</file>

<file path=xl/sharedStrings.xml><?xml version="1.0" encoding="utf-8"?>
<sst xmlns="http://schemas.openxmlformats.org/spreadsheetml/2006/main" count="2084" uniqueCount="210">
  <si>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</si>
  <si>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</si>
  <si>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</si>
  <si>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</si>
  <si>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</si>
  <si>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</si>
  <si>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</si>
  <si>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</si>
  <si>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</si>
  <si>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</si>
  <si>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</si>
  <si>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</si>
  <si>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</si>
  <si>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</si>
  <si>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</si>
  <si>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</si>
  <si>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</si>
  <si>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</si>
  <si>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</si>
  <si>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</si>
  <si>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</si>
  <si>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ΣΥΝΟΛΑ ΔΙΑΚΙΝΗΘΕΝΤΩΝ</t>
  </si>
  <si>
    <t>Ανατολική Αττική</t>
  </si>
  <si>
    <t>Βόρειος Τομέας Αθηνών</t>
  </si>
  <si>
    <t>Δυτική Αττική</t>
  </si>
  <si>
    <t>Δυτικός Τομέας Αθηνών</t>
  </si>
  <si>
    <t>Κεντρικός Τομέας Αθηνών</t>
  </si>
  <si>
    <t>Νησιά Αττικής</t>
  </si>
  <si>
    <t xml:space="preserve">Νότιος Τομέας Αθηνών </t>
  </si>
  <si>
    <t>Πειραιά</t>
  </si>
  <si>
    <t>Νησιά Αργοσαρωνικού</t>
  </si>
  <si>
    <t>Υπόλοιπο Αττικής</t>
  </si>
  <si>
    <t>Πειραιάς</t>
  </si>
  <si>
    <t>Αθήνα</t>
  </si>
  <si>
    <t>Νησιά Λακωνικού</t>
  </si>
  <si>
    <t>Αίγινας</t>
  </si>
  <si>
    <t>Αγία Μαρίνα Αίγινας</t>
  </si>
  <si>
    <t>Αγία Μαρίνα Αττικής</t>
  </si>
  <si>
    <t>Άγιος Κωνσταντίνος</t>
  </si>
  <si>
    <t>Αγκίστρι Αίγινας</t>
  </si>
  <si>
    <t>Γαλατάς Τροιζηνίας</t>
  </si>
  <si>
    <t>Διακόφτι Κυθήρων</t>
  </si>
  <si>
    <t>Λαύριο</t>
  </si>
  <si>
    <t>Μέγαρα</t>
  </si>
  <si>
    <t>Μέθανα</t>
  </si>
  <si>
    <t>Πέραμα</t>
  </si>
  <si>
    <t>Παλούκια Σαλαμίνας</t>
  </si>
  <si>
    <t>Ποταμός Αντικυθήρων</t>
  </si>
  <si>
    <t>Πόρος Τροιζηνίας</t>
  </si>
  <si>
    <t>Ραφήνα</t>
  </si>
  <si>
    <t>Σαλαμίνα</t>
  </si>
  <si>
    <t>Σουβάλα Αίγινας</t>
  </si>
  <si>
    <t>Σπέτσες</t>
  </si>
  <si>
    <t>Ύδρα</t>
  </si>
  <si>
    <t>Φανερωμένη Σαλαμίνας</t>
  </si>
  <si>
    <t>Ωρωπός</t>
  </si>
  <si>
    <t>ΕΠΙΒΑΤΕΣ ΜΕ Ε/Γ - Ο/Γ</t>
  </si>
  <si>
    <t>Αγία Πελαγία</t>
  </si>
  <si>
    <t>ΔΙΑΚΙΝΗΘΕΝΤΕΣ ΚΑΤΑ ΤΗΝ ΑΠΟΒΙΒΑΣΗ (ΚΑΤΑΠΛΟΙ)</t>
  </si>
  <si>
    <t>ΔΙΑΚΙΝΗΘΕΝΤΕΣ ΚΑΤΑ ΤΗΝ ΕΠΙΒΙΒΑΣΗ (ΑΠΟΠΛΟΙ)</t>
  </si>
  <si>
    <t>Κύθηρα</t>
  </si>
  <si>
    <t xml:space="preserve">Διανυκτερεύσεις ημεδαπών </t>
  </si>
  <si>
    <t>Διεθνείς αεροπορικές αφίξεις</t>
  </si>
  <si>
    <t xml:space="preserve">Σύνολο Περιφέρειας </t>
  </si>
  <si>
    <t>Πληρότητα</t>
  </si>
  <si>
    <t>ΕΠΙΒΑΤΩΝ ΜΕ Ε/Γ - Ο/Γ</t>
  </si>
  <si>
    <t>ΛΙΜΑΝΙ</t>
  </si>
  <si>
    <t>Περιφερειακή Ενότητα</t>
  </si>
  <si>
    <t>5*</t>
  </si>
  <si>
    <t>4*</t>
  </si>
  <si>
    <t>3*</t>
  </si>
  <si>
    <t>2*</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</si>
  <si>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</si>
  <si>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</si>
  <si>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</si>
  <si>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</si>
  <si>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</si>
  <si>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Γερμανία</t>
  </si>
  <si>
    <t>Ην. Βασίλειο</t>
  </si>
  <si>
    <t>Ιταλία</t>
  </si>
  <si>
    <t>Γαλλία</t>
  </si>
  <si>
    <t>Λοιπές</t>
  </si>
  <si>
    <t>% επί του συνόλου</t>
  </si>
  <si>
    <t xml:space="preserve">ΗΠΑ </t>
  </si>
  <si>
    <t>Κύπρος</t>
  </si>
  <si>
    <t>Τουρκία</t>
  </si>
  <si>
    <t>Αυστραλία</t>
  </si>
  <si>
    <t>Βασικά Μεγέθη Εισερχόμενου Τουρισμού της Περιφέρειας Αττικής 2016</t>
  </si>
  <si>
    <t>4Κ</t>
  </si>
  <si>
    <t>3Κ</t>
  </si>
  <si>
    <t>2Κ</t>
  </si>
  <si>
    <t>1Κ</t>
  </si>
  <si>
    <t>Βόρειος τομέας Αθηνών</t>
  </si>
  <si>
    <t>Δυτικός τομέας Αθηνών</t>
  </si>
  <si>
    <t>Κεντρικός τομέας Αθηνών</t>
  </si>
  <si>
    <t>Νήσων</t>
  </si>
  <si>
    <t>Νότιος τομέας Αθηνών</t>
  </si>
  <si>
    <t>Πειραιώς</t>
  </si>
  <si>
    <t>Επισκέψεις   (σε χιλ.)</t>
  </si>
  <si>
    <t xml:space="preserve">Διανυκτερεύσεις  (σε χιλ.) </t>
  </si>
  <si>
    <t>Εισπράξεις    (σε εκ. €)</t>
  </si>
  <si>
    <t>Δαπάνη/ Επίσκεψη   (σε €)</t>
  </si>
  <si>
    <t>Δαπάνη/ Διανυκτέρευση   (σε €)</t>
  </si>
  <si>
    <t xml:space="preserve">Αφίξεις αλλοδαπών </t>
  </si>
  <si>
    <t xml:space="preserve">Αφίξεις ημεδαπών </t>
  </si>
  <si>
    <t>Αφίξεις αλλοδαπών</t>
  </si>
  <si>
    <t>Αφίξεις ημεδαπών</t>
  </si>
  <si>
    <t>Βασικά Μεγέθη Εισερχόμενου Τουρισμού της Περιφέρειας Αττικής 2017</t>
  </si>
  <si>
    <t xml:space="preserve">Βασικά Τουριστικά Μεγέθη της Περιφέρειας Αττικής </t>
  </si>
  <si>
    <t>Αττική</t>
  </si>
  <si>
    <t xml:space="preserve">Αττική </t>
  </si>
  <si>
    <t>Λοιποί κλάδοι</t>
  </si>
  <si>
    <t>Σύνολο απασχόλησης</t>
  </si>
  <si>
    <t>Σύνολο Χώρας</t>
  </si>
  <si>
    <t xml:space="preserve">ΠΕΡΙΦΕΡΕΙΑ ΑΤΤΙΚΗΣ </t>
  </si>
  <si>
    <t xml:space="preserve">Ξενοδοχειακό δυναμικό 2017 </t>
  </si>
  <si>
    <t xml:space="preserve">Ξενοδοχειακό δυναμικό 2016 </t>
  </si>
  <si>
    <t>ΠΕΡΙΦΕΡΕΙΑ ΑΤΤΙΚΗΣ</t>
  </si>
  <si>
    <t xml:space="preserve">Ξενοδοχειακό δυναμικό 2015 </t>
  </si>
  <si>
    <t xml:space="preserve">Ξενοδοχειακό δυναμικό 2014 </t>
  </si>
  <si>
    <t xml:space="preserve">Ξενοδοχειακό δυναμικό 2013 </t>
  </si>
  <si>
    <t>Ξενοδοχειακό δυναμικό 2012</t>
  </si>
  <si>
    <t xml:space="preserve">Ξενοδοχειακό δυναμικό 2011 </t>
  </si>
  <si>
    <t xml:space="preserve">Ξενοδοχειακό δυναμικό 2010 </t>
  </si>
  <si>
    <t xml:space="preserve">Ενοικιαζόμενα δωμάτια 2017 </t>
  </si>
  <si>
    <t xml:space="preserve">Ενοικιαζόμενα δωμάτια 2018 </t>
  </si>
  <si>
    <t xml:space="preserve">Ενότητα </t>
  </si>
  <si>
    <t>Ανατολικής Αττικής</t>
  </si>
  <si>
    <t>Βόρειου Τομέα Αθηνών</t>
  </si>
  <si>
    <t>Δυτικής Αττικής</t>
  </si>
  <si>
    <t>Δυτικού Τομέα Αθηνών</t>
  </si>
  <si>
    <t>Κεντρικού Τομέα Αθηνών</t>
  </si>
  <si>
    <t>Νοτίου Τομέα Αθηνών</t>
  </si>
  <si>
    <t xml:space="preserve">Ξενοδοχειακό δυναμικό 2018 </t>
  </si>
  <si>
    <t>Βασικά Μεγέθη Εισερχόμενου Τουρισμού της Περιφέρειας Αττικής 2018</t>
  </si>
  <si>
    <t xml:space="preserve">Ενοικιαζόμενα δωμάτια 2019 </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</si>
  <si>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</si>
  <si>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</si>
  <si>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Αττικής 2019</t>
  </si>
  <si>
    <t>Ξενοδοχειακό δυναμικό 2020</t>
  </si>
  <si>
    <t>Βασικά Μεγέθη Εισερχόμενου Τουρισμού της Περιφέρειας Αττικής 2020</t>
  </si>
  <si>
    <t>% Υπηρεσιών ως προς το σύνολο της Περιφέρειας</t>
  </si>
  <si>
    <t>% Λοιπών κλάδων ως προς το σύνολο της Περιφέρειας</t>
  </si>
  <si>
    <t xml:space="preserve">Πειραιώς </t>
  </si>
  <si>
    <t>Αριθμός Κρουαζιερόπλοιων</t>
  </si>
  <si>
    <t>Αριθμός αφίξεων</t>
  </si>
  <si>
    <t>Πηγή: Ένωση Λιμένων Ελλάδος - Επεξεργασία INSETE Intelligence</t>
  </si>
  <si>
    <t>Λιμάνι</t>
  </si>
  <si>
    <t>Σύνολο Περιφέρειας</t>
  </si>
  <si>
    <t>Λαυρίου</t>
  </si>
  <si>
    <t>Κυθήρων</t>
  </si>
  <si>
    <t>Ύδρας</t>
  </si>
  <si>
    <t>Σπετσών</t>
  </si>
  <si>
    <t>Πηγή: ΕΛ.ΣΤΑΤ - Επεξεργασία INSETE Intelligence</t>
  </si>
  <si>
    <t>Πηγή: YΠΑ, ΔΑΑ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</si>
  <si>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</si>
  <si>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MHTE - Επεξεργασία INSETE Intelligence</t>
  </si>
  <si>
    <t>Πηγή: Έρευνα Εργατικού Δυναμικού ΕΛΣΤΑΤ -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</si>
  <si>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</si>
  <si>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</si>
  <si>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Συνόρων της ΤτΕ, Επεξεργασία INSETE Intelligence</t>
  </si>
  <si>
    <t>Πηγή: Ξενοδοχειακό Επιμελητήριο Ελλάδας - Επεξεργασία INSETE Intelligence</t>
  </si>
  <si>
    <t>Ξενοδοχειακό δυναμικό 2021</t>
  </si>
  <si>
    <t>Βασικά Μεγέθη Εισερχόμενου Τουρισμού της Περιφέρειας Αττικής 2021</t>
  </si>
  <si>
    <t>*Για τα στοιχεία του αεροδρόμιου της Αθήνας, λόγω των διαταραχών της συγκεκριμένης έρευνας ή/και του μικρού μεγέθους δείγματος κατά την περίοδο Μαρτίου 2020-Ιουνίου 2021, οι αντίστοιχες εκτιμήσεις του όγκου των επιβατών πρέπει να αντιμετωπίζονται με προσοχή και να αποφεύγονται οι συγκρίσεις</t>
  </si>
  <si>
    <t>Αθήνα*</t>
  </si>
  <si>
    <t>Ξενοδοχειακό δυναμικό 2022</t>
  </si>
  <si>
    <t>Βασικά Μεγέθη Εισερχόμενου Τουρισμού της Περιφέρειας Αττικής 2022</t>
  </si>
  <si>
    <t>Επισκέψεις      (σε χιλ.)</t>
  </si>
  <si>
    <t xml:space="preserve"> Ανατολικής Αττικής</t>
  </si>
  <si>
    <t>Νότιος Τομέας Αθηνών</t>
  </si>
  <si>
    <t xml:space="preserve">Νήσων </t>
  </si>
  <si>
    <t xml:space="preserve">Πληρότητα </t>
  </si>
  <si>
    <t>Περιφερεική Ενότητα</t>
  </si>
  <si>
    <t>Αγιος Κωνσταντίνος</t>
  </si>
  <si>
    <t>Αγκίστρι</t>
  </si>
  <si>
    <t>Αίγινα</t>
  </si>
  <si>
    <t>Υδρα</t>
  </si>
  <si>
    <t>Βασικά Μεγέθη Εισερχόμενου Τουρισμού της Περιφέρειας Αττικής 2023</t>
  </si>
  <si>
    <t>Η απασχόληση στην Περιφέρεια Αττικής 2010 - 2023 (σε χιλ.)</t>
  </si>
  <si>
    <t>ΠΕΡΙΦΕΡΕΙΑ ΑΤΤΙΚΗΣ: στοιχεία αφίξεων, διανυκτερεύσεων και πληρότητας σε ξενοδοχειακά καταλύματα, 2013-2023</t>
  </si>
  <si>
    <t>ΠΕΡΙΦΕΡΕΙΑ ΑΤΤΙΚΗΣ: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</si>
  <si>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</si>
  <si>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Αττικής, 2013-2023</t>
  </si>
  <si>
    <t>ΠΕΡΙΦΕΡΕΙΑ ΑΤΤΙΚΗΣ : Επισκέπτες σε Μουσεία / Αρχαιολογικούς χώρους 2013-2023</t>
  </si>
  <si>
    <t>01</t>
  </si>
  <si>
    <t>02</t>
  </si>
  <si>
    <t>03</t>
  </si>
  <si>
    <t>04</t>
  </si>
  <si>
    <t>05</t>
  </si>
  <si>
    <t>06</t>
  </si>
  <si>
    <t>07</t>
  </si>
  <si>
    <t>08</t>
  </si>
  <si>
    <t>09</t>
  </si>
  <si>
    <t>10</t>
  </si>
  <si>
    <t>11</t>
  </si>
  <si>
    <t>12</t>
  </si>
  <si>
    <t>Μήνας</t>
  </si>
  <si>
    <t>Δυτικής Τομέας Αθηνών</t>
  </si>
  <si>
    <t>Δυναμικό καταλυμάτων (μονάδες) βραχυχρόνιας μίσθωσης ανά μήνα, 2019-2023</t>
  </si>
  <si>
    <r>
      <rPr>
        <b/>
        <sz val="7"/>
        <color rgb="FF002060"/>
        <rFont val="Verdana"/>
        <family val="2"/>
        <charset val="161"/>
      </rPr>
      <t>Πηγή</t>
    </r>
    <r>
      <rPr>
        <sz val="7"/>
        <color rgb="FF002060"/>
        <rFont val="Verdana"/>
        <family val="2"/>
        <charset val="161"/>
      </rPr>
      <t>: Transparent-Επεξεργασία INSETE Intelligence</t>
    </r>
  </si>
  <si>
    <t>Δυναμικό καταλυμάτων (κρεβάτια) βραχυχρόνιας μίσθωσης ανά μήνα, 2019-2023</t>
  </si>
  <si>
    <t>Δυναμικό καταλυμάτων (δωμάτια) βραχυχρόνιας μίσθωσης ανά μήνα, 2019-2023</t>
  </si>
  <si>
    <t>Διανυκτερεύσεις, Έσοδα, Μέση Δαπάνη ανά Διανυκτέρευση και Πληρότητα σε καταλύματα βραχυχρόνιας μίσθωσης στην Περιφέρεια Αττικής, 2019-2023</t>
  </si>
  <si>
    <t>Κατηγορία</t>
  </si>
  <si>
    <t>Διανυκτερεύσεις</t>
  </si>
  <si>
    <t>Έσοδα</t>
  </si>
  <si>
    <t>Μέση Δαπάνη ανά Διανυκτέρευση</t>
  </si>
  <si>
    <t>Ξενοδοχειακό δυναμικό 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</si>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</sst>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0"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1"/>
      <name val="Verdana"/>
      <family val="2"/>
      <charset val="161"/>
    </font>
    <font>
      <b/>
      <sz val="8"/>
      <color theme="0"/>
      <name val="Verdana"/>
      <family val="2"/>
      <charset val="161"/>
    </font>
    <font>
      <b/>
      <sz val="8"/>
      <color rgb="FF000000"/>
      <name val="Verdana"/>
      <family val="2"/>
      <charset val="161"/>
    </font>
    <font>
      <sz val="8"/>
      <color rgb="FF000000"/>
      <name val="Verdana"/>
      <family val="2"/>
      <charset val="161"/>
    </font>
    <font>
      <b/>
      <sz val="8"/>
      <color theme="1"/>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sz val="8"/>
      <color theme="0"/>
      <name val="Verdana"/>
      <family val="2"/>
      <charset val="161"/>
    </font>
    <font>
      <b/>
      <sz val="8"/>
      <name val="Verdana"/>
      <family val="2"/>
      <charset val="161"/>
    </font>
    <font>
      <sz val="8"/>
      <name val="Verdana"/>
      <family val="2"/>
      <charset val="161"/>
    </font>
    <font>
      <b/>
      <sz val="14"/>
      <color theme="1"/>
      <name val="Verdana Pro"/>
      <family val="2"/>
    </font>
    <font>
      <sz val="9"/>
      <color theme="1"/>
      <name val="Tahoma"/>
      <family val="2"/>
      <charset val="161"/>
    </font>
    <font>
      <b/>
      <sz val="9"/>
      <color theme="1"/>
      <name val="Tahoma"/>
      <family val="2"/>
      <charset val="161"/>
    </font>
    <font>
      <sz val="9"/>
      <color theme="1"/>
      <name val="Verdana"/>
      <family val="2"/>
      <charset val="161"/>
    </font>
    <font>
      <b/>
      <sz val="9"/>
      <color theme="0"/>
      <name val="Verdana"/>
      <family val="2"/>
      <charset val="161"/>
    </font>
    <font>
      <sz val="7"/>
      <color rgb="FF002060"/>
      <name val="Verdana"/>
      <family val="2"/>
      <charset val="161"/>
    </font>
    <font>
      <b/>
      <sz val="7"/>
      <color rgb="FF002060"/>
      <name val="Verdana"/>
      <family val="2"/>
      <charset val="161"/>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
      <patternFill patternType="solid">
        <fgColor rgb="FF0070C0"/>
        <bgColor indexed="64"/>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theme="4"/>
      </left>
      <right/>
      <top/>
      <bottom/>
      <diagonal/>
    </border>
    <border>
      <left style="thin">
        <color rgb="FF000000"/>
      </left>
      <right/>
      <top style="thin">
        <color rgb="FF000000"/>
      </top>
      <bottom/>
      <diagonal/>
    </border>
    <border>
      <left/>
      <right style="thin">
        <color theme="4"/>
      </right>
      <top/>
      <bottom/>
      <diagonal/>
    </border>
    <border>
      <left style="thin">
        <color theme="4"/>
      </left>
      <right style="thin">
        <color theme="4"/>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theme="4"/>
      </right>
      <top style="medium">
        <color theme="4"/>
      </top>
      <bottom/>
      <diagonal/>
    </border>
    <border>
      <left/>
      <right/>
      <top style="medium">
        <color theme="4"/>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right style="thin">
        <color theme="4"/>
      </right>
      <top/>
      <bottom style="medium">
        <color theme="4"/>
      </bottom>
      <diagonal/>
    </border>
    <border>
      <left/>
      <right/>
      <top/>
      <bottom style="medium">
        <color theme="4"/>
      </bottom>
      <diagonal/>
    </border>
    <border>
      <left style="thin">
        <color theme="4"/>
      </left>
      <right style="thin">
        <color theme="4"/>
      </right>
      <top style="medium">
        <color theme="4"/>
      </top>
      <bottom/>
      <diagonal/>
    </border>
    <border>
      <left style="medium">
        <color theme="4"/>
      </left>
      <right/>
      <top style="medium">
        <color theme="4"/>
      </top>
      <bottom/>
      <diagonal/>
    </border>
    <border>
      <left style="medium">
        <color theme="4"/>
      </left>
      <right/>
      <top/>
      <bottom style="medium">
        <color theme="4"/>
      </bottom>
      <diagonal/>
    </border>
    <border>
      <left style="thin">
        <color theme="4"/>
      </left>
      <right style="thin">
        <color theme="4"/>
      </right>
      <top/>
      <bottom style="medium">
        <color theme="4"/>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bottom style="thin">
        <color theme="4" tint="-0.249977111117893"/>
      </bottom>
      <diagonal/>
    </border>
    <border>
      <left/>
      <right/>
      <top style="thin">
        <color theme="4" tint="-0.249977111117893"/>
      </top>
      <bottom/>
      <diagonal/>
    </border>
    <border>
      <left/>
      <right/>
      <top style="thin">
        <color theme="0"/>
      </top>
      <bottom/>
      <diagonal/>
    </border>
  </borders>
  <cellStyleXfs count="14">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43" fontId="2" fillId="0" borderId="0" applyFont="0" applyFill="0" applyBorder="0" applyAlignment="0" applyProtection="0"/>
    <xf numFmtId="43" fontId="3" fillId="0" borderId="0" applyFont="0" applyFill="0" applyBorder="0" applyAlignment="0" applyProtection="0"/>
    <xf numFmtId="0" fontId="7" fillId="6" borderId="0" applyNumberFormat="0" applyBorder="0" applyAlignment="0" applyProtection="0"/>
    <xf numFmtId="0" fontId="8" fillId="0" borderId="0"/>
  </cellStyleXfs>
  <cellXfs count="225">
    <xf numFmtId="0" fontId="0" fillId="0" borderId="0" xfId="0"/>
    <xf numFmtId="0" fontId="10" fillId="0" borderId="0" xfId="0" applyFont="1"/>
    <xf numFmtId="0" fontId="11" fillId="10" borderId="1" xfId="0" applyFont="1" applyFill="1" applyBorder="1" applyAlignment="1">
      <alignment horizontal="center" vertical="center" wrapText="1"/>
    </xf>
    <xf numFmtId="0" fontId="11" fillId="10" borderId="5" xfId="0" applyFont="1" applyFill="1" applyBorder="1" applyAlignment="1">
      <alignment horizontal="left" wrapText="1"/>
    </xf>
    <xf numFmtId="0" fontId="11" fillId="10" borderId="2" xfId="0" applyFont="1" applyFill="1" applyBorder="1" applyAlignment="1">
      <alignment horizontal="center" vertical="center" wrapText="1"/>
    </xf>
    <xf numFmtId="0" fontId="11" fillId="10" borderId="20" xfId="0" applyFont="1" applyFill="1" applyBorder="1" applyAlignment="1">
      <alignment horizontal="left" wrapText="1"/>
    </xf>
    <xf numFmtId="0" fontId="11" fillId="10" borderId="9" xfId="0" applyFont="1" applyFill="1" applyBorder="1" applyAlignment="1">
      <alignment horizontal="center" wrapText="1"/>
    </xf>
    <xf numFmtId="0" fontId="11" fillId="10" borderId="8" xfId="0" applyFont="1" applyFill="1" applyBorder="1" applyAlignment="1">
      <alignment horizontal="right" vertical="center" wrapText="1"/>
    </xf>
    <xf numFmtId="0" fontId="13" fillId="0" borderId="10" xfId="0" applyFont="1" applyBorder="1" applyAlignment="1">
      <alignment horizontal="left" vertical="center" wrapText="1"/>
    </xf>
    <xf numFmtId="3" fontId="13" fillId="5" borderId="11" xfId="0" applyNumberFormat="1" applyFont="1" applyFill="1" applyBorder="1" applyAlignment="1">
      <alignment horizontal="right" vertical="center" wrapText="1"/>
    </xf>
    <xf numFmtId="3" fontId="10" fillId="5" borderId="17" xfId="0" applyNumberFormat="1" applyFont="1" applyFill="1" applyBorder="1"/>
    <xf numFmtId="3" fontId="10" fillId="5" borderId="12" xfId="0" applyNumberFormat="1" applyFont="1" applyFill="1" applyBorder="1"/>
    <xf numFmtId="0" fontId="13" fillId="9" borderId="6" xfId="0" applyFont="1" applyFill="1" applyBorder="1" applyAlignment="1">
      <alignment horizontal="left" vertical="center" wrapText="1"/>
    </xf>
    <xf numFmtId="3" fontId="13" fillId="9" borderId="0" xfId="0" applyNumberFormat="1" applyFont="1" applyFill="1" applyAlignment="1">
      <alignment horizontal="right" vertical="center" wrapText="1"/>
    </xf>
    <xf numFmtId="3" fontId="10" fillId="9" borderId="4" xfId="0" applyNumberFormat="1" applyFont="1" applyFill="1" applyBorder="1"/>
    <xf numFmtId="3" fontId="10" fillId="9" borderId="13" xfId="0" applyNumberFormat="1" applyFont="1" applyFill="1" applyBorder="1"/>
    <xf numFmtId="0" fontId="13" fillId="0" borderId="6" xfId="0" applyFont="1" applyBorder="1" applyAlignment="1">
      <alignment horizontal="left" vertical="center" wrapText="1"/>
    </xf>
    <xf numFmtId="3" fontId="13" fillId="5" borderId="0" xfId="0" applyNumberFormat="1" applyFont="1" applyFill="1" applyAlignment="1">
      <alignment horizontal="right" vertical="center" wrapText="1"/>
    </xf>
    <xf numFmtId="3" fontId="10" fillId="5" borderId="4" xfId="0" applyNumberFormat="1" applyFont="1" applyFill="1" applyBorder="1"/>
    <xf numFmtId="3" fontId="10" fillId="5" borderId="13" xfId="0" applyNumberFormat="1" applyFont="1" applyFill="1" applyBorder="1"/>
    <xf numFmtId="3" fontId="10" fillId="0" borderId="0" xfId="0" applyNumberFormat="1" applyFont="1"/>
    <xf numFmtId="0" fontId="15" fillId="0" borderId="0" xfId="0" applyFont="1" applyAlignment="1">
      <alignment vertical="center" wrapText="1"/>
    </xf>
    <xf numFmtId="0" fontId="16" fillId="0" borderId="0" xfId="0" applyFont="1" applyAlignment="1">
      <alignment vertical="center"/>
    </xf>
    <xf numFmtId="0" fontId="11" fillId="7" borderId="0" xfId="0" applyFont="1" applyFill="1" applyAlignment="1">
      <alignment horizontal="right"/>
    </xf>
    <xf numFmtId="0" fontId="11" fillId="7" borderId="0" xfId="0" applyFont="1" applyFill="1" applyAlignment="1">
      <alignment horizontal="center" vertical="center"/>
    </xf>
    <xf numFmtId="0" fontId="10" fillId="0" borderId="0" xfId="0" applyFont="1" applyAlignment="1">
      <alignment horizontal="left" vertical="center"/>
    </xf>
    <xf numFmtId="3" fontId="10" fillId="0" borderId="0" xfId="0" applyNumberFormat="1" applyFont="1" applyAlignment="1">
      <alignment horizontal="center" vertical="center"/>
    </xf>
    <xf numFmtId="165" fontId="10" fillId="0" borderId="0" xfId="0" applyNumberFormat="1" applyFont="1" applyAlignment="1">
      <alignment horizontal="center" vertical="center"/>
    </xf>
    <xf numFmtId="165" fontId="10" fillId="0" borderId="0" xfId="2" applyNumberFormat="1" applyFont="1" applyAlignment="1">
      <alignment horizontal="center" vertical="center"/>
    </xf>
    <xf numFmtId="165" fontId="10" fillId="0" borderId="0" xfId="2" applyNumberFormat="1" applyFont="1" applyAlignment="1">
      <alignment horizontal="center"/>
    </xf>
    <xf numFmtId="0" fontId="10" fillId="3" borderId="0" xfId="0" applyFont="1" applyFill="1" applyAlignment="1">
      <alignment horizontal="left" vertical="center"/>
    </xf>
    <xf numFmtId="3" fontId="10" fillId="3" borderId="0" xfId="0" applyNumberFormat="1" applyFont="1" applyFill="1" applyAlignment="1">
      <alignment horizontal="center" vertical="center"/>
    </xf>
    <xf numFmtId="165" fontId="10" fillId="3" borderId="0" xfId="0" applyNumberFormat="1" applyFont="1" applyFill="1" applyAlignment="1">
      <alignment horizontal="center" vertical="center"/>
    </xf>
    <xf numFmtId="0" fontId="10" fillId="0" borderId="0" xfId="0" applyFont="1" applyAlignment="1">
      <alignment vertical="center"/>
    </xf>
    <xf numFmtId="3" fontId="10" fillId="0" borderId="0" xfId="0" applyNumberFormat="1" applyFont="1" applyAlignment="1">
      <alignment horizontal="right" vertical="center"/>
    </xf>
    <xf numFmtId="3" fontId="14" fillId="0" borderId="0" xfId="0" applyNumberFormat="1" applyFont="1" applyAlignment="1">
      <alignment horizontal="right" vertical="center"/>
    </xf>
    <xf numFmtId="0" fontId="10" fillId="2" borderId="0" xfId="0" applyFont="1" applyFill="1" applyAlignment="1">
      <alignment vertical="center"/>
    </xf>
    <xf numFmtId="3" fontId="10" fillId="2" borderId="0" xfId="0" applyNumberFormat="1" applyFont="1" applyFill="1" applyAlignment="1">
      <alignment horizontal="right" vertical="center"/>
    </xf>
    <xf numFmtId="3" fontId="14" fillId="2" borderId="0" xfId="0" applyNumberFormat="1" applyFont="1" applyFill="1" applyAlignment="1">
      <alignment horizontal="right" vertical="center"/>
    </xf>
    <xf numFmtId="0" fontId="10" fillId="2" borderId="0" xfId="0" applyFont="1" applyFill="1" applyAlignment="1">
      <alignment horizontal="left" vertical="center" wrapText="1"/>
    </xf>
    <xf numFmtId="0" fontId="18" fillId="0" borderId="0" xfId="0" applyFont="1" applyAlignment="1">
      <alignment vertical="center"/>
    </xf>
    <xf numFmtId="0" fontId="17" fillId="0" borderId="0" xfId="0" applyFont="1" applyAlignment="1">
      <alignment horizontal="left" vertical="center"/>
    </xf>
    <xf numFmtId="3" fontId="10" fillId="2" borderId="0" xfId="0" applyNumberFormat="1" applyFont="1" applyFill="1" applyAlignment="1">
      <alignment vertical="center"/>
    </xf>
    <xf numFmtId="3" fontId="14" fillId="2" borderId="0" xfId="0" applyNumberFormat="1" applyFont="1" applyFill="1" applyAlignment="1">
      <alignment vertical="center"/>
    </xf>
    <xf numFmtId="3" fontId="10" fillId="0" borderId="0" xfId="0" applyNumberFormat="1" applyFont="1" applyAlignment="1">
      <alignment vertical="center"/>
    </xf>
    <xf numFmtId="3" fontId="14" fillId="0" borderId="0" xfId="0" applyNumberFormat="1" applyFont="1" applyAlignment="1">
      <alignment vertical="center"/>
    </xf>
    <xf numFmtId="0" fontId="19" fillId="0" borderId="0" xfId="0" applyFont="1" applyAlignment="1">
      <alignment vertical="center"/>
    </xf>
    <xf numFmtId="0" fontId="10" fillId="0" borderId="0" xfId="0" applyFont="1" applyAlignment="1">
      <alignment horizontal="center" vertical="center"/>
    </xf>
    <xf numFmtId="0" fontId="14" fillId="2" borderId="0" xfId="0" applyFont="1" applyFill="1" applyAlignment="1">
      <alignment horizontal="left" vertical="center" wrapText="1"/>
    </xf>
    <xf numFmtId="0" fontId="14" fillId="0" borderId="0" xfId="0" applyFont="1" applyAlignment="1">
      <alignment horizontal="left" vertical="center" wrapText="1"/>
    </xf>
    <xf numFmtId="0" fontId="11" fillId="7" borderId="0" xfId="0" applyFont="1" applyFill="1" applyAlignment="1">
      <alignment horizontal="left" vertical="center" wrapText="1"/>
    </xf>
    <xf numFmtId="0" fontId="11" fillId="7" borderId="0" xfId="0" applyFont="1" applyFill="1" applyAlignment="1">
      <alignment horizontal="right" vertical="center"/>
    </xf>
    <xf numFmtId="0" fontId="21" fillId="0" borderId="0" xfId="0" applyFont="1" applyAlignment="1">
      <alignment vertical="center" wrapText="1"/>
    </xf>
    <xf numFmtId="0" fontId="21" fillId="0" borderId="0" xfId="0" applyFont="1" applyAlignment="1">
      <alignment horizontal="left" vertical="top" wrapText="1"/>
    </xf>
    <xf numFmtId="166" fontId="21" fillId="0" borderId="0" xfId="0" applyNumberFormat="1" applyFont="1" applyAlignment="1">
      <alignment horizontal="left" vertical="top" wrapText="1"/>
    </xf>
    <xf numFmtId="0" fontId="20" fillId="10" borderId="0" xfId="0" applyFont="1" applyFill="1" applyAlignment="1">
      <alignment vertical="center"/>
    </xf>
    <xf numFmtId="0" fontId="11" fillId="10" borderId="0" xfId="0" applyFont="1" applyFill="1" applyAlignment="1">
      <alignment horizontal="center" vertical="center"/>
    </xf>
    <xf numFmtId="166" fontId="22" fillId="0" borderId="0" xfId="0" applyNumberFormat="1" applyFont="1" applyAlignment="1">
      <alignment horizontal="center" vertical="center"/>
    </xf>
    <xf numFmtId="166" fontId="10" fillId="0" borderId="0" xfId="0" applyNumberFormat="1" applyFont="1" applyAlignment="1">
      <alignment horizontal="center" vertical="center"/>
    </xf>
    <xf numFmtId="166" fontId="10" fillId="2" borderId="0" xfId="0" applyNumberFormat="1" applyFont="1" applyFill="1" applyAlignment="1">
      <alignment horizontal="center" vertical="center"/>
    </xf>
    <xf numFmtId="165" fontId="22" fillId="0" borderId="0" xfId="2" applyNumberFormat="1" applyFont="1" applyAlignment="1">
      <alignment horizontal="center" vertical="center"/>
    </xf>
    <xf numFmtId="165" fontId="10" fillId="2" borderId="0" xfId="2" applyNumberFormat="1" applyFont="1" applyFill="1" applyAlignment="1">
      <alignment horizontal="center" vertical="center"/>
    </xf>
    <xf numFmtId="0" fontId="14" fillId="2" borderId="0" xfId="0" applyFont="1" applyFill="1" applyAlignment="1">
      <alignment horizontal="left" vertical="center"/>
    </xf>
    <xf numFmtId="0" fontId="14" fillId="0" borderId="0" xfId="0" applyFont="1" applyAlignment="1">
      <alignment horizontal="left" vertical="center"/>
    </xf>
    <xf numFmtId="0" fontId="9" fillId="0" borderId="0" xfId="0" applyFont="1" applyAlignment="1">
      <alignment horizontal="left" vertical="center"/>
    </xf>
    <xf numFmtId="0" fontId="11" fillId="10" borderId="33" xfId="0" applyFont="1" applyFill="1" applyBorder="1" applyAlignment="1">
      <alignment horizontal="center" vertical="center"/>
    </xf>
    <xf numFmtId="0" fontId="11" fillId="10" borderId="33" xfId="0" applyFont="1" applyFill="1" applyBorder="1" applyAlignment="1">
      <alignment horizontal="center" vertical="center" wrapText="1"/>
    </xf>
    <xf numFmtId="0" fontId="11" fillId="10" borderId="34" xfId="0" applyFont="1" applyFill="1" applyBorder="1" applyAlignment="1">
      <alignment horizontal="center" vertical="center" wrapText="1"/>
    </xf>
    <xf numFmtId="0" fontId="10" fillId="5" borderId="23" xfId="0" applyFont="1" applyFill="1" applyBorder="1" applyAlignment="1">
      <alignment vertical="center"/>
    </xf>
    <xf numFmtId="166" fontId="10" fillId="5" borderId="23" xfId="0" applyNumberFormat="1" applyFont="1" applyFill="1" applyBorder="1" applyAlignment="1">
      <alignment horizontal="center" vertical="center"/>
    </xf>
    <xf numFmtId="166" fontId="10" fillId="5" borderId="24" xfId="0" applyNumberFormat="1" applyFont="1" applyFill="1" applyBorder="1" applyAlignment="1">
      <alignment horizontal="center" vertical="center"/>
    </xf>
    <xf numFmtId="167" fontId="10" fillId="5" borderId="23" xfId="0" applyNumberFormat="1" applyFont="1" applyFill="1" applyBorder="1" applyAlignment="1">
      <alignment horizontal="center" vertical="center"/>
    </xf>
    <xf numFmtId="166" fontId="10" fillId="2" borderId="21" xfId="0" applyNumberFormat="1" applyFont="1" applyFill="1" applyBorder="1" applyAlignment="1">
      <alignment horizontal="center" vertical="center"/>
    </xf>
    <xf numFmtId="167" fontId="10" fillId="2" borderId="0" xfId="0" applyNumberFormat="1" applyFont="1" applyFill="1" applyAlignment="1">
      <alignment horizontal="center" vertical="center"/>
    </xf>
    <xf numFmtId="0" fontId="10" fillId="5" borderId="0" xfId="0" applyFont="1" applyFill="1" applyAlignment="1">
      <alignment vertical="center"/>
    </xf>
    <xf numFmtId="166" fontId="10" fillId="5" borderId="0" xfId="0" applyNumberFormat="1" applyFont="1" applyFill="1" applyAlignment="1">
      <alignment horizontal="center" vertical="center"/>
    </xf>
    <xf numFmtId="166" fontId="10" fillId="5" borderId="21" xfId="0" applyNumberFormat="1" applyFont="1" applyFill="1" applyBorder="1" applyAlignment="1">
      <alignment horizontal="center" vertical="center"/>
    </xf>
    <xf numFmtId="167" fontId="10" fillId="5" borderId="0" xfId="0" applyNumberFormat="1" applyFont="1" applyFill="1" applyAlignment="1">
      <alignment horizontal="center" vertical="center"/>
    </xf>
    <xf numFmtId="0" fontId="10" fillId="2" borderId="27" xfId="0" applyFont="1" applyFill="1" applyBorder="1" applyAlignment="1">
      <alignment vertical="center"/>
    </xf>
    <xf numFmtId="166" fontId="10" fillId="2" borderId="27" xfId="0" applyNumberFormat="1" applyFont="1" applyFill="1" applyBorder="1" applyAlignment="1">
      <alignment horizontal="center" vertical="center"/>
    </xf>
    <xf numFmtId="166" fontId="10" fillId="2" borderId="28" xfId="0" applyNumberFormat="1" applyFont="1" applyFill="1" applyBorder="1" applyAlignment="1">
      <alignment horizontal="center" vertical="center"/>
    </xf>
    <xf numFmtId="167" fontId="10" fillId="2" borderId="27" xfId="0" applyNumberFormat="1" applyFont="1" applyFill="1" applyBorder="1" applyAlignment="1">
      <alignment horizontal="center" vertical="center"/>
    </xf>
    <xf numFmtId="0" fontId="14" fillId="5" borderId="29" xfId="0" applyFont="1" applyFill="1" applyBorder="1" applyAlignment="1">
      <alignment vertical="center" wrapText="1"/>
    </xf>
    <xf numFmtId="166" fontId="14" fillId="5" borderId="0" xfId="0" applyNumberFormat="1" applyFont="1" applyFill="1" applyAlignment="1">
      <alignment horizontal="center"/>
    </xf>
    <xf numFmtId="166" fontId="14" fillId="5" borderId="21" xfId="0" applyNumberFormat="1" applyFont="1" applyFill="1" applyBorder="1" applyAlignment="1">
      <alignment horizontal="center"/>
    </xf>
    <xf numFmtId="167" fontId="14" fillId="5" borderId="0" xfId="0" applyNumberFormat="1" applyFont="1" applyFill="1" applyAlignment="1">
      <alignment horizontal="center"/>
    </xf>
    <xf numFmtId="0" fontId="14" fillId="5" borderId="30" xfId="0" applyFont="1" applyFill="1" applyBorder="1" applyAlignment="1">
      <alignment vertical="center" wrapText="1"/>
    </xf>
    <xf numFmtId="165" fontId="14" fillId="5" borderId="31" xfId="2" applyNumberFormat="1" applyFont="1" applyFill="1" applyBorder="1" applyAlignment="1">
      <alignment horizontal="center" vertical="center"/>
    </xf>
    <xf numFmtId="165" fontId="14" fillId="5" borderId="32" xfId="2" applyNumberFormat="1" applyFont="1" applyFill="1" applyBorder="1" applyAlignment="1">
      <alignment horizontal="center" vertical="center"/>
    </xf>
    <xf numFmtId="167" fontId="14" fillId="5" borderId="31" xfId="0" applyNumberFormat="1" applyFont="1" applyFill="1" applyBorder="1" applyAlignment="1">
      <alignment horizontal="center"/>
    </xf>
    <xf numFmtId="166" fontId="14" fillId="5" borderId="31" xfId="0" applyNumberFormat="1" applyFont="1" applyFill="1" applyBorder="1" applyAlignment="1">
      <alignment horizontal="center"/>
    </xf>
    <xf numFmtId="166" fontId="14" fillId="5" borderId="32" xfId="0" applyNumberFormat="1" applyFont="1" applyFill="1" applyBorder="1" applyAlignment="1">
      <alignment horizontal="center"/>
    </xf>
    <xf numFmtId="0" fontId="10" fillId="5" borderId="27" xfId="0" applyFont="1" applyFill="1" applyBorder="1" applyAlignment="1">
      <alignment vertical="center"/>
    </xf>
    <xf numFmtId="166" fontId="10" fillId="5" borderId="27" xfId="0" applyNumberFormat="1" applyFont="1" applyFill="1" applyBorder="1" applyAlignment="1">
      <alignment horizontal="center" vertical="center"/>
    </xf>
    <xf numFmtId="166" fontId="10" fillId="5" borderId="28" xfId="0" applyNumberFormat="1" applyFont="1" applyFill="1" applyBorder="1" applyAlignment="1">
      <alignment horizontal="center" vertical="center"/>
    </xf>
    <xf numFmtId="167" fontId="10" fillId="5" borderId="27" xfId="0" applyNumberFormat="1" applyFont="1" applyFill="1" applyBorder="1" applyAlignment="1">
      <alignment horizontal="center" vertical="center"/>
    </xf>
    <xf numFmtId="166" fontId="14" fillId="5" borderId="0" xfId="0" applyNumberFormat="1" applyFont="1" applyFill="1" applyAlignment="1">
      <alignment horizontal="center" vertical="center"/>
    </xf>
    <xf numFmtId="166" fontId="14" fillId="5" borderId="21" xfId="0" applyNumberFormat="1" applyFont="1" applyFill="1" applyBorder="1" applyAlignment="1">
      <alignment horizontal="center" vertical="center"/>
    </xf>
    <xf numFmtId="167" fontId="14" fillId="5" borderId="31" xfId="0" applyNumberFormat="1" applyFont="1" applyFill="1" applyBorder="1" applyAlignment="1">
      <alignment horizontal="center" vertical="center"/>
    </xf>
    <xf numFmtId="166" fontId="14" fillId="5" borderId="31" xfId="0" applyNumberFormat="1" applyFont="1" applyFill="1" applyBorder="1" applyAlignment="1">
      <alignment horizontal="center" vertical="center"/>
    </xf>
    <xf numFmtId="166" fontId="14" fillId="5" borderId="32" xfId="0" applyNumberFormat="1" applyFont="1" applyFill="1" applyBorder="1" applyAlignment="1">
      <alignment horizontal="center" vertical="center"/>
    </xf>
    <xf numFmtId="166" fontId="10" fillId="0" borderId="0" xfId="0" applyNumberFormat="1" applyFont="1"/>
    <xf numFmtId="0" fontId="11" fillId="7" borderId="0" xfId="0" applyFont="1" applyFill="1" applyAlignment="1">
      <alignment horizontal="left" vertical="center"/>
    </xf>
    <xf numFmtId="3" fontId="10" fillId="5" borderId="0" xfId="0" applyNumberFormat="1" applyFont="1" applyFill="1" applyAlignment="1">
      <alignment vertical="center"/>
    </xf>
    <xf numFmtId="3" fontId="14" fillId="5" borderId="0" xfId="0" applyNumberFormat="1" applyFont="1" applyFill="1" applyAlignment="1">
      <alignment vertical="center"/>
    </xf>
    <xf numFmtId="0" fontId="19" fillId="0" borderId="0" xfId="0" applyFont="1" applyAlignment="1">
      <alignment horizontal="center" vertical="center" wrapText="1"/>
    </xf>
    <xf numFmtId="0" fontId="16" fillId="0" borderId="0" xfId="0" applyFont="1" applyAlignment="1">
      <alignment horizontal="left" vertical="center"/>
    </xf>
    <xf numFmtId="3" fontId="11" fillId="10" borderId="0" xfId="0" applyNumberFormat="1" applyFont="1" applyFill="1" applyAlignment="1">
      <alignment horizontal="right" vertical="center"/>
    </xf>
    <xf numFmtId="1" fontId="11" fillId="10" borderId="0" xfId="0" applyNumberFormat="1" applyFont="1" applyFill="1" applyAlignment="1">
      <alignment horizontal="center" vertical="center"/>
    </xf>
    <xf numFmtId="0" fontId="10" fillId="4" borderId="0" xfId="0" applyFont="1" applyFill="1" applyAlignment="1">
      <alignment horizontal="left" vertical="center"/>
    </xf>
    <xf numFmtId="3" fontId="10" fillId="4" borderId="0" xfId="0" applyNumberFormat="1" applyFont="1" applyFill="1" applyAlignment="1">
      <alignment vertical="center"/>
    </xf>
    <xf numFmtId="0" fontId="11" fillId="7" borderId="0" xfId="12" applyFont="1" applyFill="1" applyBorder="1" applyAlignment="1">
      <alignment horizontal="left" vertical="center"/>
    </xf>
    <xf numFmtId="0" fontId="11" fillId="7" borderId="0" xfId="12" applyFont="1" applyFill="1" applyBorder="1" applyAlignment="1">
      <alignment horizontal="right" vertical="center"/>
    </xf>
    <xf numFmtId="0" fontId="10" fillId="0" borderId="0" xfId="0" applyFont="1" applyAlignment="1">
      <alignment horizontal="left" vertical="center" wrapText="1"/>
    </xf>
    <xf numFmtId="3" fontId="10" fillId="0" borderId="0" xfId="0" applyNumberFormat="1" applyFont="1" applyAlignment="1">
      <alignment horizontal="right" vertical="center" wrapText="1"/>
    </xf>
    <xf numFmtId="0" fontId="17" fillId="0" borderId="0" xfId="13" applyFont="1" applyAlignment="1">
      <alignment horizontal="left" vertical="center" readingOrder="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xf>
    <xf numFmtId="0" fontId="10" fillId="8" borderId="36" xfId="0" applyFont="1" applyFill="1" applyBorder="1" applyAlignment="1">
      <alignment horizontal="left" vertical="center" wrapText="1"/>
    </xf>
    <xf numFmtId="3" fontId="10" fillId="8" borderId="36" xfId="0" applyNumberFormat="1" applyFont="1" applyFill="1" applyBorder="1" applyAlignment="1">
      <alignment horizontal="right" vertical="center" wrapText="1"/>
    </xf>
    <xf numFmtId="3" fontId="10" fillId="8" borderId="36" xfId="0" applyNumberFormat="1" applyFont="1" applyFill="1" applyBorder="1" applyAlignment="1">
      <alignment horizontal="right" vertical="center"/>
    </xf>
    <xf numFmtId="0" fontId="10" fillId="8" borderId="35" xfId="0" applyFont="1" applyFill="1" applyBorder="1" applyAlignment="1">
      <alignment horizontal="left" vertical="center"/>
    </xf>
    <xf numFmtId="3" fontId="10" fillId="8" borderId="35" xfId="0" applyNumberFormat="1" applyFont="1" applyFill="1" applyBorder="1" applyAlignment="1">
      <alignment horizontal="right" vertical="center"/>
    </xf>
    <xf numFmtId="0" fontId="10" fillId="0" borderId="36" xfId="0" applyFont="1" applyBorder="1" applyAlignment="1">
      <alignment horizontal="left" vertical="center" wrapText="1"/>
    </xf>
    <xf numFmtId="3" fontId="10" fillId="0" borderId="36" xfId="0" applyNumberFormat="1" applyFont="1" applyBorder="1" applyAlignment="1">
      <alignment horizontal="right" vertical="center"/>
    </xf>
    <xf numFmtId="0" fontId="10" fillId="0" borderId="35" xfId="0" applyFont="1" applyBorder="1" applyAlignment="1">
      <alignment horizontal="left" vertical="center"/>
    </xf>
    <xf numFmtId="3" fontId="10" fillId="5" borderId="0" xfId="0" applyNumberFormat="1" applyFont="1" applyFill="1" applyAlignment="1">
      <alignment horizontal="center" vertical="center"/>
    </xf>
    <xf numFmtId="0" fontId="10" fillId="5" borderId="0" xfId="0" applyFont="1" applyFill="1" applyAlignment="1">
      <alignment vertical="center" wrapText="1"/>
    </xf>
    <xf numFmtId="0" fontId="11" fillId="11" borderId="0" xfId="0" applyFont="1" applyFill="1" applyAlignment="1">
      <alignment horizontal="left" vertical="center"/>
    </xf>
    <xf numFmtId="166" fontId="11" fillId="11" borderId="0" xfId="0" applyNumberFormat="1" applyFont="1" applyFill="1" applyAlignment="1">
      <alignment horizontal="center" vertical="center"/>
    </xf>
    <xf numFmtId="0" fontId="11" fillId="11" borderId="0" xfId="0" applyFont="1" applyFill="1" applyAlignment="1">
      <alignment vertical="center"/>
    </xf>
    <xf numFmtId="3" fontId="11" fillId="11" borderId="0" xfId="0" applyNumberFormat="1" applyFont="1" applyFill="1" applyAlignment="1">
      <alignment vertical="center"/>
    </xf>
    <xf numFmtId="3" fontId="11" fillId="11" borderId="0" xfId="0" applyNumberFormat="1" applyFont="1" applyFill="1" applyAlignment="1">
      <alignment horizontal="right" vertical="center"/>
    </xf>
    <xf numFmtId="0" fontId="11" fillId="11" borderId="0" xfId="0" applyFont="1" applyFill="1" applyAlignment="1">
      <alignment horizontal="left" vertical="center" wrapText="1"/>
    </xf>
    <xf numFmtId="3" fontId="11" fillId="11" borderId="0" xfId="0" applyNumberFormat="1" applyFont="1" applyFill="1" applyAlignment="1">
      <alignment horizontal="center" vertical="center"/>
    </xf>
    <xf numFmtId="165" fontId="11" fillId="11" borderId="0" xfId="0" applyNumberFormat="1" applyFont="1" applyFill="1" applyAlignment="1">
      <alignment horizontal="center" vertical="center"/>
    </xf>
    <xf numFmtId="0" fontId="11" fillId="11" borderId="14" xfId="0" applyFont="1" applyFill="1" applyBorder="1" applyAlignment="1">
      <alignment horizontal="left" vertical="center" wrapText="1"/>
    </xf>
    <xf numFmtId="3" fontId="11" fillId="11" borderId="15" xfId="0" applyNumberFormat="1" applyFont="1" applyFill="1" applyBorder="1" applyAlignment="1">
      <alignment horizontal="right" vertical="center" wrapText="1"/>
    </xf>
    <xf numFmtId="3" fontId="11" fillId="11" borderId="18" xfId="0" applyNumberFormat="1" applyFont="1" applyFill="1" applyBorder="1"/>
    <xf numFmtId="3" fontId="11" fillId="11" borderId="18" xfId="0" applyNumberFormat="1" applyFont="1" applyFill="1" applyBorder="1" applyAlignment="1">
      <alignment vertical="center"/>
    </xf>
    <xf numFmtId="3" fontId="11" fillId="11" borderId="0" xfId="1" applyNumberFormat="1" applyFont="1" applyFill="1" applyAlignment="1">
      <alignment vertical="center" wrapText="1"/>
    </xf>
    <xf numFmtId="3" fontId="11" fillId="11" borderId="0" xfId="1" applyNumberFormat="1" applyFont="1" applyFill="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xf>
    <xf numFmtId="3" fontId="10" fillId="5" borderId="17" xfId="0" applyNumberFormat="1" applyFont="1" applyFill="1" applyBorder="1" applyAlignment="1">
      <alignment vertical="center"/>
    </xf>
    <xf numFmtId="3" fontId="10" fillId="5" borderId="12" xfId="0" applyNumberFormat="1" applyFont="1" applyFill="1" applyBorder="1" applyAlignment="1">
      <alignment vertical="center"/>
    </xf>
    <xf numFmtId="3" fontId="10" fillId="9" borderId="4" xfId="0" applyNumberFormat="1" applyFont="1" applyFill="1" applyBorder="1" applyAlignment="1">
      <alignment vertical="center"/>
    </xf>
    <xf numFmtId="3" fontId="10" fillId="9" borderId="13" xfId="0" applyNumberFormat="1" applyFont="1" applyFill="1" applyBorder="1" applyAlignment="1">
      <alignment vertical="center"/>
    </xf>
    <xf numFmtId="3" fontId="10" fillId="5" borderId="4" xfId="0" applyNumberFormat="1" applyFont="1" applyFill="1" applyBorder="1" applyAlignment="1">
      <alignment vertical="center"/>
    </xf>
    <xf numFmtId="3" fontId="10" fillId="5" borderId="13" xfId="0" applyNumberFormat="1" applyFont="1" applyFill="1" applyBorder="1" applyAlignment="1">
      <alignment vertical="center"/>
    </xf>
    <xf numFmtId="3" fontId="24" fillId="2" borderId="0" xfId="0" applyNumberFormat="1" applyFont="1" applyFill="1" applyAlignment="1">
      <alignment horizontal="right" vertical="center"/>
    </xf>
    <xf numFmtId="3" fontId="24" fillId="0" borderId="0" xfId="0" applyNumberFormat="1" applyFont="1" applyAlignment="1">
      <alignment horizontal="right" vertical="center"/>
    </xf>
    <xf numFmtId="0" fontId="24" fillId="0" borderId="0" xfId="0" applyFont="1" applyAlignment="1">
      <alignment vertical="center"/>
    </xf>
    <xf numFmtId="3" fontId="25" fillId="0" borderId="0" xfId="0" applyNumberFormat="1" applyFont="1" applyAlignment="1">
      <alignment horizontal="right" vertical="center"/>
    </xf>
    <xf numFmtId="0" fontId="24" fillId="2" borderId="0" xfId="0" applyFont="1" applyFill="1" applyAlignment="1">
      <alignment vertical="center"/>
    </xf>
    <xf numFmtId="3" fontId="25" fillId="2" borderId="0" xfId="0" applyNumberFormat="1" applyFont="1" applyFill="1" applyAlignment="1">
      <alignment horizontal="right" vertical="center"/>
    </xf>
    <xf numFmtId="167" fontId="14" fillId="5" borderId="0" xfId="0" applyNumberFormat="1" applyFont="1" applyFill="1" applyAlignment="1">
      <alignment horizontal="center" vertical="center"/>
    </xf>
    <xf numFmtId="167" fontId="10" fillId="9" borderId="0" xfId="0" applyNumberFormat="1" applyFont="1" applyFill="1" applyAlignment="1">
      <alignment horizontal="center" vertical="center"/>
    </xf>
    <xf numFmtId="166" fontId="10" fillId="9" borderId="0" xfId="0" applyNumberFormat="1" applyFont="1" applyFill="1" applyAlignment="1">
      <alignment horizontal="center" vertical="center"/>
    </xf>
    <xf numFmtId="166" fontId="10" fillId="9" borderId="21" xfId="0" applyNumberFormat="1" applyFont="1" applyFill="1" applyBorder="1" applyAlignment="1">
      <alignment horizontal="center" vertical="center"/>
    </xf>
    <xf numFmtId="0" fontId="10" fillId="9" borderId="0" xfId="0" applyFont="1" applyFill="1" applyAlignment="1">
      <alignment vertical="center"/>
    </xf>
    <xf numFmtId="3" fontId="10" fillId="9" borderId="0" xfId="0" applyNumberFormat="1" applyFont="1" applyFill="1" applyAlignment="1">
      <alignment horizontal="center" vertical="center"/>
    </xf>
    <xf numFmtId="0" fontId="10" fillId="9" borderId="0" xfId="0" applyFont="1" applyFill="1" applyAlignment="1">
      <alignment vertical="center" wrapText="1"/>
    </xf>
    <xf numFmtId="0" fontId="11" fillId="12" borderId="0" xfId="0" applyFont="1" applyFill="1" applyAlignment="1">
      <alignment vertical="center"/>
    </xf>
    <xf numFmtId="3" fontId="11" fillId="12" borderId="0" xfId="0" applyNumberFormat="1" applyFont="1" applyFill="1" applyAlignment="1">
      <alignment horizontal="center" vertical="center"/>
    </xf>
    <xf numFmtId="0" fontId="11" fillId="12" borderId="0" xfId="0" applyFont="1" applyFill="1" applyAlignment="1">
      <alignment vertical="center" wrapText="1"/>
    </xf>
    <xf numFmtId="0" fontId="10" fillId="0" borderId="0" xfId="0" applyFont="1" applyAlignment="1">
      <alignment horizontal="center" vertical="center" wrapText="1"/>
    </xf>
    <xf numFmtId="0" fontId="26" fillId="0" borderId="0" xfId="0" applyFont="1" applyAlignment="1">
      <alignment vertical="center"/>
    </xf>
    <xf numFmtId="0" fontId="27" fillId="10" borderId="0" xfId="0" applyFont="1" applyFill="1" applyAlignment="1">
      <alignment vertical="center"/>
    </xf>
    <xf numFmtId="0" fontId="26" fillId="2" borderId="0" xfId="0" applyFont="1" applyFill="1" applyAlignment="1">
      <alignment vertical="center"/>
    </xf>
    <xf numFmtId="3" fontId="26" fillId="0" borderId="0" xfId="0" applyNumberFormat="1" applyFont="1" applyAlignment="1">
      <alignment vertical="center"/>
    </xf>
    <xf numFmtId="3" fontId="26" fillId="2" borderId="0" xfId="0" applyNumberFormat="1" applyFont="1" applyFill="1" applyAlignment="1">
      <alignment vertical="center"/>
    </xf>
    <xf numFmtId="0" fontId="28" fillId="0" borderId="0" xfId="0" applyFont="1" applyAlignment="1">
      <alignment vertical="center"/>
    </xf>
    <xf numFmtId="9" fontId="26" fillId="2" borderId="0" xfId="2" applyFont="1" applyFill="1" applyAlignment="1">
      <alignment vertical="center"/>
    </xf>
    <xf numFmtId="0" fontId="23" fillId="0" borderId="0" xfId="0" applyFont="1" applyAlignment="1">
      <alignment horizontal="center" vertical="center"/>
    </xf>
    <xf numFmtId="0" fontId="0" fillId="0" borderId="0" xfId="0" applyAlignment="1">
      <alignment horizontal="center" vertical="center"/>
    </xf>
    <xf numFmtId="0" fontId="11" fillId="10" borderId="0" xfId="0" applyFont="1" applyFill="1" applyAlignment="1">
      <alignment horizontal="center" vertical="center"/>
    </xf>
    <xf numFmtId="0" fontId="14" fillId="5" borderId="22"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14" fillId="5" borderId="26" xfId="0" applyFont="1" applyFill="1" applyBorder="1" applyAlignment="1">
      <alignment horizontal="left" vertical="center" wrapText="1"/>
    </xf>
    <xf numFmtId="0" fontId="17" fillId="0" borderId="23" xfId="0" applyFont="1" applyBorder="1" applyAlignment="1">
      <alignment horizontal="left" vertical="center"/>
    </xf>
    <xf numFmtId="0" fontId="14" fillId="5" borderId="37" xfId="0" applyFont="1" applyFill="1" applyBorder="1" applyAlignment="1">
      <alignment horizontal="left" vertical="center" wrapText="1"/>
    </xf>
    <xf numFmtId="0" fontId="14" fillId="5" borderId="0" xfId="0" applyFont="1" applyFill="1" applyAlignment="1">
      <alignment horizontal="left" vertical="center" wrapText="1"/>
    </xf>
    <xf numFmtId="0" fontId="14" fillId="5" borderId="27" xfId="0" applyFont="1" applyFill="1" applyBorder="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7"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11" fillId="11" borderId="0" xfId="0" applyFont="1" applyFill="1" applyAlignment="1">
      <alignment horizontal="left" vertical="center"/>
    </xf>
    <xf numFmtId="0" fontId="10" fillId="0" borderId="0" xfId="0" applyFont="1" applyAlignment="1">
      <alignment horizontal="left" vertical="center"/>
    </xf>
    <xf numFmtId="0" fontId="14" fillId="0" borderId="0" xfId="0" applyFont="1" applyAlignment="1">
      <alignment horizontal="left" vertical="center" wrapText="1"/>
    </xf>
    <xf numFmtId="0" fontId="14" fillId="2" borderId="0" xfId="0" applyFont="1" applyFill="1" applyAlignment="1">
      <alignment horizontal="left" vertical="center" wrapText="1"/>
    </xf>
    <xf numFmtId="0" fontId="14" fillId="0" borderId="0" xfId="0" applyFont="1" applyAlignment="1">
      <alignment horizontal="left" vertical="center"/>
    </xf>
    <xf numFmtId="0" fontId="14" fillId="5" borderId="0" xfId="0" applyFont="1" applyFill="1" applyAlignment="1">
      <alignment horizontal="left" vertical="center"/>
    </xf>
    <xf numFmtId="0" fontId="11" fillId="7" borderId="0" xfId="0" applyFont="1" applyFill="1" applyAlignment="1">
      <alignment horizontal="center" vertical="center"/>
    </xf>
    <xf numFmtId="0" fontId="14" fillId="2" borderId="0" xfId="0" applyFont="1" applyFill="1" applyAlignment="1">
      <alignment horizontal="left" vertical="center"/>
    </xf>
    <xf numFmtId="0" fontId="25" fillId="2" borderId="0" xfId="0" applyFont="1" applyFill="1" applyAlignment="1">
      <alignment horizontal="left" vertical="center"/>
    </xf>
    <xf numFmtId="0" fontId="25" fillId="0" borderId="0" xfId="0" applyFont="1" applyAlignment="1">
      <alignment horizontal="left" vertical="center" wrapText="1"/>
    </xf>
    <xf numFmtId="0" fontId="26" fillId="2" borderId="0" xfId="0" applyFont="1" applyFill="1" applyAlignment="1">
      <alignment horizontal="left" vertical="center"/>
    </xf>
    <xf numFmtId="0" fontId="26" fillId="0" borderId="0" xfId="0" applyFont="1" applyAlignment="1">
      <alignment horizontal="left" vertical="center"/>
    </xf>
    <xf numFmtId="0" fontId="27" fillId="10" borderId="0" xfId="0" applyFont="1" applyFill="1" applyAlignment="1">
      <alignment horizontal="center" vertical="center"/>
    </xf>
    <xf numFmtId="0" fontId="11" fillId="11" borderId="0" xfId="0" applyFont="1" applyFill="1" applyAlignment="1">
      <alignment horizontal="left" vertical="center" wrapText="1"/>
    </xf>
    <xf numFmtId="0" fontId="14" fillId="3" borderId="0" xfId="0" applyFont="1" applyFill="1" applyAlignment="1">
      <alignment horizontal="left" vertical="center" wrapText="1"/>
    </xf>
    <xf numFmtId="0" fontId="10" fillId="0" borderId="0" xfId="0" applyFont="1" applyAlignment="1">
      <alignment horizontal="center" vertical="center" wrapText="1"/>
    </xf>
    <xf numFmtId="0" fontId="26" fillId="0" borderId="0" xfId="0" applyFont="1" applyAlignment="1">
      <alignment horizontal="left" vertical="center" wrapText="1"/>
    </xf>
    <xf numFmtId="0" fontId="27" fillId="10" borderId="0" xfId="0" applyFont="1" applyFill="1" applyAlignment="1">
      <alignment horizontal="center" vertical="center" wrapText="1"/>
    </xf>
    <xf numFmtId="0" fontId="11" fillId="7" borderId="0" xfId="0" applyFont="1" applyFill="1" applyAlignment="1">
      <alignment horizontal="center" vertical="center" wrapText="1"/>
    </xf>
    <xf numFmtId="3" fontId="11" fillId="10" borderId="0" xfId="0" applyNumberFormat="1" applyFont="1" applyFill="1" applyAlignment="1">
      <alignment horizontal="center" vertical="center"/>
    </xf>
    <xf numFmtId="0" fontId="10" fillId="0" borderId="0" xfId="0" applyFont="1" applyAlignment="1">
      <alignment horizontal="left" vertical="center" wrapText="1"/>
    </xf>
    <xf numFmtId="0" fontId="12" fillId="0" borderId="1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11" xfId="0" applyFont="1" applyBorder="1" applyAlignment="1">
      <alignment horizontal="left"/>
    </xf>
    <xf numFmtId="0" fontId="11" fillId="10" borderId="2"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7" borderId="0" xfId="12" applyFont="1" applyFill="1" applyBorder="1" applyAlignment="1">
      <alignment horizontal="center" vertical="center"/>
    </xf>
    <xf numFmtId="0" fontId="10" fillId="0" borderId="36" xfId="0" applyFont="1" applyBorder="1" applyAlignment="1">
      <alignment horizontal="left" vertical="center"/>
    </xf>
    <xf numFmtId="0" fontId="10" fillId="0" borderId="35" xfId="0" applyFont="1" applyBorder="1" applyAlignment="1">
      <alignment horizontal="left" vertical="center"/>
    </xf>
    <xf numFmtId="3" fontId="11" fillId="11" borderId="0" xfId="1" applyNumberFormat="1" applyFont="1" applyFill="1" applyAlignment="1">
      <alignment horizontal="left" vertical="center" wrapText="1"/>
    </xf>
    <xf numFmtId="0" fontId="10" fillId="8" borderId="36" xfId="0" applyFont="1" applyFill="1" applyBorder="1" applyAlignment="1">
      <alignment horizontal="left" vertical="center"/>
    </xf>
    <xf numFmtId="0" fontId="10" fillId="8" borderId="35" xfId="0" applyFont="1" applyFill="1" applyBorder="1" applyAlignment="1">
      <alignment horizontal="left" vertical="center"/>
    </xf>
    <xf numFmtId="0" fontId="14" fillId="9" borderId="0" xfId="0" applyFont="1" applyFill="1" applyAlignment="1">
      <alignment horizontal="left" vertical="center"/>
    </xf>
    <xf numFmtId="0" fontId="14" fillId="9" borderId="0" xfId="0" applyFont="1" applyFill="1" applyAlignment="1">
      <alignment horizontal="left" vertical="center" wrapText="1"/>
    </xf>
    <xf numFmtId="0" fontId="11" fillId="12" borderId="0" xfId="0" applyFont="1" applyFill="1" applyAlignment="1">
      <alignment horizontal="left" vertical="center" wrapText="1"/>
    </xf>
  </cellXfs>
  <cellStyles count="14">
    <cellStyle name="Comma 2" xfId="4" xr:uid="{00000000-0005-0000-0000-000033000000}"/>
    <cellStyle name="Comma 2 2" xfId="11" xr:uid="{7035AF67-6798-4104-88A2-F458208F2FD1}"/>
    <cellStyle name="Comma 3" xfId="3" xr:uid="{00000000-0005-0000-0000-000032000000}"/>
    <cellStyle name="Comma 4" xfId="10" xr:uid="{F347AF08-429C-43BD-9000-E63B964CFC5D}"/>
    <cellStyle name="Followed Hyperlink 2" xfId="5" xr:uid="{00000000-0005-0000-0000-000034000000}"/>
    <cellStyle name="Good" xfId="12" builtinId="26"/>
    <cellStyle name="Hyperlink 2" xfId="6" xr:uid="{00000000-0005-0000-0000-000035000000}"/>
    <cellStyle name="Normal" xfId="0" builtinId="0"/>
    <cellStyle name="Normal 2" xfId="1" xr:uid="{00000000-0005-0000-0000-000002000000}"/>
    <cellStyle name="Normal 2 2" xfId="7" xr:uid="{00000000-0005-0000-0000-000036000000}"/>
    <cellStyle name="Normal 3" xfId="8" xr:uid="{00000000-0005-0000-0000-000037000000}"/>
    <cellStyle name="Normal 4" xfId="13" xr:uid="{CF1804EB-49FE-42CE-99C0-6DB39D7D8137}"/>
    <cellStyle name="Percent" xfId="2" builtinId="5"/>
    <cellStyle name="Βασικό_Φύλλο1" xfId="9"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171450</xdr:colOff>
      <xdr:row>12</xdr:row>
      <xdr:rowOff>19050</xdr:rowOff>
    </xdr:from>
    <xdr:to>
      <xdr:col>15</xdr:col>
      <xdr:colOff>238125</xdr:colOff>
      <xdr:row>24</xdr:row>
      <xdr:rowOff>49994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71450" y="27908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202</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4</a:t>
          </a:r>
          <a:endPar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142875</xdr:colOff>
      <xdr:row>3</xdr:row>
      <xdr:rowOff>57151</xdr:rowOff>
    </xdr:from>
    <xdr:to>
      <xdr:col>9</xdr:col>
      <xdr:colOff>114075</xdr:colOff>
      <xdr:row>10</xdr:row>
      <xdr:rowOff>51468</xdr:rowOff>
    </xdr:to>
    <xdr:pic>
      <xdr:nvPicPr>
        <xdr:cNvPr id="5" name="Picture 4">
          <a:extLst>
            <a:ext uri="{FF2B5EF4-FFF2-40B4-BE49-F238E27FC236}">
              <a16:creationId xmlns:a16="http://schemas.microsoft.com/office/drawing/2014/main" id="{0B9C6F42-B438-4AF1-A1BE-39EC81B74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0475" y="111442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57149</xdr:rowOff>
    </xdr:from>
    <xdr:to>
      <xdr:col>14</xdr:col>
      <xdr:colOff>390525</xdr:colOff>
      <xdr:row>21</xdr:row>
      <xdr:rowOff>161924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 y="438149"/>
          <a:ext cx="8924924" cy="3724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2010-2023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για τα έτη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καταλυμάτων βραχυχρόνιας μίσθωσης ανά Ενότητα,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ανά Περιφερειακή Ενότητα, 2013-202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και ανά αεροδρόμιο,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ανά λιμάνι, 2013-2022,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2013-2022.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S8" sqref="S8"/>
    </sheetView>
  </sheetViews>
  <sheetFormatPr defaultRowHeight="14.4" x14ac:dyDescent="0.3"/>
  <sheetData>
    <row r="1" spans="1:15" ht="53.25" customHeight="1" x14ac:dyDescent="0.3">
      <c r="A1" s="174" t="s">
        <v>108</v>
      </c>
      <c r="B1" s="175"/>
      <c r="C1" s="175"/>
      <c r="D1" s="175"/>
      <c r="E1" s="175"/>
      <c r="F1" s="175"/>
      <c r="G1" s="175"/>
      <c r="H1" s="175"/>
      <c r="I1" s="175"/>
      <c r="J1" s="175"/>
      <c r="K1" s="175"/>
      <c r="L1" s="175"/>
      <c r="M1" s="175"/>
      <c r="N1" s="175"/>
      <c r="O1" s="175"/>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50CE7-8D40-46A0-BF01-D71B17A798DE}">
  <sheetPr>
    <tabColor theme="7" tint="-0.499984740745262"/>
    <pageSetUpPr fitToPage="1"/>
  </sheetPr>
  <dimension ref="A3:J42"/>
  <sheetViews>
    <sheetView showGridLines="0" zoomScaleNormal="100" workbookViewId="0">
      <pane xSplit="1" topLeftCell="B1" activePane="topRight" state="frozen"/>
      <selection pane="topRight" activeCell="A3" sqref="A3:F3"/>
    </sheetView>
  </sheetViews>
  <sheetFormatPr defaultRowHeight="10.199999999999999" x14ac:dyDescent="0.2"/>
  <cols>
    <col min="1" max="1" width="18" style="1" customWidth="1"/>
    <col min="2" max="2" width="25" style="1" customWidth="1"/>
    <col min="3" max="5" width="11.77734375" style="1" customWidth="1"/>
    <col min="6" max="6" width="11.77734375" style="1" hidden="1" customWidth="1"/>
    <col min="7" max="16384" width="8.88671875" style="1"/>
  </cols>
  <sheetData>
    <row r="3" spans="1:6" ht="24" customHeight="1" x14ac:dyDescent="0.2">
      <c r="A3" s="207" t="s">
        <v>181</v>
      </c>
      <c r="B3" s="207"/>
      <c r="C3" s="207"/>
      <c r="D3" s="207"/>
      <c r="E3" s="207"/>
      <c r="F3" s="207"/>
    </row>
    <row r="4" spans="1:6" ht="30" customHeight="1" x14ac:dyDescent="0.2">
      <c r="A4" s="50" t="s">
        <v>72</v>
      </c>
      <c r="B4" s="23"/>
      <c r="C4" s="24">
        <v>2020</v>
      </c>
      <c r="D4" s="24">
        <v>2021</v>
      </c>
      <c r="E4" s="24">
        <v>2022</v>
      </c>
      <c r="F4" s="24">
        <v>2023</v>
      </c>
    </row>
    <row r="5" spans="1:6" ht="15" customHeight="1" x14ac:dyDescent="0.2">
      <c r="A5" s="191" t="s">
        <v>94</v>
      </c>
      <c r="B5" s="25" t="s">
        <v>103</v>
      </c>
      <c r="C5" s="26">
        <v>19029</v>
      </c>
      <c r="D5" s="26">
        <v>36204</v>
      </c>
      <c r="E5" s="26">
        <v>53129</v>
      </c>
      <c r="F5" s="26"/>
    </row>
    <row r="6" spans="1:6" ht="15" customHeight="1" x14ac:dyDescent="0.2">
      <c r="A6" s="191"/>
      <c r="B6" s="25" t="s">
        <v>104</v>
      </c>
      <c r="C6" s="26">
        <v>8012</v>
      </c>
      <c r="D6" s="26">
        <v>25472</v>
      </c>
      <c r="E6" s="26">
        <v>23432</v>
      </c>
      <c r="F6" s="26"/>
    </row>
    <row r="7" spans="1:6" ht="15" customHeight="1" x14ac:dyDescent="0.2">
      <c r="A7" s="191"/>
      <c r="B7" s="25" t="s">
        <v>7</v>
      </c>
      <c r="C7" s="26">
        <v>72861</v>
      </c>
      <c r="D7" s="26">
        <v>93294</v>
      </c>
      <c r="E7" s="26">
        <v>142620</v>
      </c>
      <c r="F7" s="26"/>
    </row>
    <row r="8" spans="1:6" ht="15" customHeight="1" x14ac:dyDescent="0.2">
      <c r="A8" s="191"/>
      <c r="B8" s="25" t="s">
        <v>61</v>
      </c>
      <c r="C8" s="26">
        <v>26174</v>
      </c>
      <c r="D8" s="26">
        <v>50149</v>
      </c>
      <c r="E8" s="26">
        <v>45335</v>
      </c>
      <c r="F8" s="26"/>
    </row>
    <row r="9" spans="1:6" ht="15" customHeight="1" x14ac:dyDescent="0.2">
      <c r="A9" s="203" t="s">
        <v>92</v>
      </c>
      <c r="B9" s="30" t="s">
        <v>103</v>
      </c>
      <c r="C9" s="31">
        <v>4705</v>
      </c>
      <c r="D9" s="31">
        <v>378</v>
      </c>
      <c r="E9" s="31">
        <v>15320</v>
      </c>
      <c r="F9" s="31"/>
    </row>
    <row r="10" spans="1:6" ht="15" customHeight="1" x14ac:dyDescent="0.2">
      <c r="A10" s="203"/>
      <c r="B10" s="30" t="s">
        <v>104</v>
      </c>
      <c r="C10" s="31">
        <v>12410</v>
      </c>
      <c r="D10" s="31">
        <v>2005</v>
      </c>
      <c r="E10" s="31">
        <v>21490</v>
      </c>
      <c r="F10" s="31"/>
    </row>
    <row r="11" spans="1:6" ht="15" customHeight="1" x14ac:dyDescent="0.2">
      <c r="A11" s="203"/>
      <c r="B11" s="30" t="s">
        <v>7</v>
      </c>
      <c r="C11" s="31">
        <v>11116</v>
      </c>
      <c r="D11" s="31">
        <v>658</v>
      </c>
      <c r="E11" s="31">
        <v>23452</v>
      </c>
      <c r="F11" s="31"/>
    </row>
    <row r="12" spans="1:6" ht="15" customHeight="1" x14ac:dyDescent="0.2">
      <c r="A12" s="203"/>
      <c r="B12" s="30" t="s">
        <v>61</v>
      </c>
      <c r="C12" s="31">
        <v>21098</v>
      </c>
      <c r="D12" s="31">
        <v>5663</v>
      </c>
      <c r="E12" s="31">
        <v>36239</v>
      </c>
      <c r="F12" s="31"/>
    </row>
    <row r="13" spans="1:6" ht="15" customHeight="1" x14ac:dyDescent="0.2">
      <c r="A13" s="191" t="s">
        <v>93</v>
      </c>
      <c r="B13" s="25" t="s">
        <v>105</v>
      </c>
      <c r="C13" s="26">
        <v>0</v>
      </c>
      <c r="D13" s="26">
        <v>0</v>
      </c>
      <c r="E13" s="26">
        <v>0</v>
      </c>
      <c r="F13" s="26"/>
    </row>
    <row r="14" spans="1:6" ht="15" customHeight="1" x14ac:dyDescent="0.2">
      <c r="A14" s="191"/>
      <c r="B14" s="25" t="s">
        <v>106</v>
      </c>
      <c r="C14" s="26">
        <v>0</v>
      </c>
      <c r="D14" s="26">
        <v>0</v>
      </c>
      <c r="E14" s="26">
        <v>0</v>
      </c>
      <c r="F14" s="26"/>
    </row>
    <row r="15" spans="1:6" ht="15" customHeight="1" x14ac:dyDescent="0.2">
      <c r="A15" s="191"/>
      <c r="B15" s="25" t="s">
        <v>7</v>
      </c>
      <c r="C15" s="26">
        <v>0</v>
      </c>
      <c r="D15" s="26">
        <v>0</v>
      </c>
      <c r="E15" s="26">
        <v>0</v>
      </c>
      <c r="F15" s="26"/>
    </row>
    <row r="16" spans="1:6" ht="15" customHeight="1" x14ac:dyDescent="0.2">
      <c r="A16" s="191"/>
      <c r="B16" s="25" t="s">
        <v>61</v>
      </c>
      <c r="C16" s="26">
        <v>0</v>
      </c>
      <c r="D16" s="26">
        <v>0</v>
      </c>
      <c r="E16" s="26">
        <v>0</v>
      </c>
      <c r="F16" s="26"/>
    </row>
    <row r="17" spans="1:6" ht="15" customHeight="1" x14ac:dyDescent="0.2">
      <c r="A17" s="203" t="s">
        <v>96</v>
      </c>
      <c r="B17" s="30" t="s">
        <v>103</v>
      </c>
      <c r="C17" s="31">
        <v>47</v>
      </c>
      <c r="D17" s="31">
        <v>176</v>
      </c>
      <c r="E17" s="31">
        <v>859</v>
      </c>
      <c r="F17" s="31"/>
    </row>
    <row r="18" spans="1:6" ht="15" customHeight="1" x14ac:dyDescent="0.2">
      <c r="A18" s="203"/>
      <c r="B18" s="30" t="s">
        <v>106</v>
      </c>
      <c r="C18" s="31">
        <v>169</v>
      </c>
      <c r="D18" s="31">
        <v>1325</v>
      </c>
      <c r="E18" s="31">
        <v>932</v>
      </c>
      <c r="F18" s="31"/>
    </row>
    <row r="19" spans="1:6" ht="15" customHeight="1" x14ac:dyDescent="0.2">
      <c r="A19" s="203"/>
      <c r="B19" s="30" t="s">
        <v>7</v>
      </c>
      <c r="C19" s="31">
        <v>271</v>
      </c>
      <c r="D19" s="31">
        <v>274</v>
      </c>
      <c r="E19" s="31">
        <v>2650</v>
      </c>
      <c r="F19" s="31"/>
    </row>
    <row r="20" spans="1:6" ht="15" customHeight="1" x14ac:dyDescent="0.2">
      <c r="A20" s="203"/>
      <c r="B20" s="30" t="s">
        <v>61</v>
      </c>
      <c r="C20" s="31">
        <v>561</v>
      </c>
      <c r="D20" s="31">
        <v>1730</v>
      </c>
      <c r="E20" s="31">
        <v>1822</v>
      </c>
      <c r="F20" s="31"/>
    </row>
    <row r="21" spans="1:6" ht="15" customHeight="1" x14ac:dyDescent="0.2">
      <c r="A21" s="191" t="s">
        <v>22</v>
      </c>
      <c r="B21" s="25" t="s">
        <v>103</v>
      </c>
      <c r="C21" s="26">
        <v>4501</v>
      </c>
      <c r="D21" s="26">
        <v>19362</v>
      </c>
      <c r="E21" s="26">
        <v>30813</v>
      </c>
      <c r="F21" s="26"/>
    </row>
    <row r="22" spans="1:6" ht="15" customHeight="1" x14ac:dyDescent="0.2">
      <c r="A22" s="191"/>
      <c r="B22" s="25" t="s">
        <v>106</v>
      </c>
      <c r="C22" s="26">
        <v>2818</v>
      </c>
      <c r="D22" s="26">
        <v>8355</v>
      </c>
      <c r="E22" s="26">
        <v>26384</v>
      </c>
      <c r="F22" s="26"/>
    </row>
    <row r="23" spans="1:6" ht="15" customHeight="1" x14ac:dyDescent="0.2">
      <c r="A23" s="191"/>
      <c r="B23" s="25" t="s">
        <v>7</v>
      </c>
      <c r="C23" s="26">
        <v>8067</v>
      </c>
      <c r="D23" s="26">
        <v>27212</v>
      </c>
      <c r="E23" s="26">
        <v>43125</v>
      </c>
      <c r="F23" s="26"/>
    </row>
    <row r="24" spans="1:6" ht="15" customHeight="1" x14ac:dyDescent="0.2">
      <c r="A24" s="191"/>
      <c r="B24" s="25" t="s">
        <v>61</v>
      </c>
      <c r="C24" s="26">
        <v>5083</v>
      </c>
      <c r="D24" s="26">
        <v>17260</v>
      </c>
      <c r="E24" s="26">
        <v>50911</v>
      </c>
      <c r="F24" s="26"/>
    </row>
    <row r="25" spans="1:6" ht="15" customHeight="1" x14ac:dyDescent="0.2">
      <c r="A25" s="203" t="s">
        <v>24</v>
      </c>
      <c r="B25" s="30" t="s">
        <v>103</v>
      </c>
      <c r="C25" s="31">
        <v>0</v>
      </c>
      <c r="D25" s="31">
        <v>101</v>
      </c>
      <c r="E25" s="31">
        <v>153</v>
      </c>
      <c r="F25" s="31"/>
    </row>
    <row r="26" spans="1:6" ht="15" customHeight="1" x14ac:dyDescent="0.2">
      <c r="A26" s="203"/>
      <c r="B26" s="30" t="s">
        <v>106</v>
      </c>
      <c r="C26" s="31">
        <v>0</v>
      </c>
      <c r="D26" s="31">
        <v>112</v>
      </c>
      <c r="E26" s="31">
        <v>105</v>
      </c>
      <c r="F26" s="31"/>
    </row>
    <row r="27" spans="1:6" ht="15" customHeight="1" x14ac:dyDescent="0.2">
      <c r="A27" s="203"/>
      <c r="B27" s="30" t="s">
        <v>7</v>
      </c>
      <c r="C27" s="31">
        <v>0</v>
      </c>
      <c r="D27" s="31">
        <v>260</v>
      </c>
      <c r="E27" s="31">
        <v>398</v>
      </c>
      <c r="F27" s="31"/>
    </row>
    <row r="28" spans="1:6" ht="15" customHeight="1" x14ac:dyDescent="0.2">
      <c r="A28" s="203"/>
      <c r="B28" s="30" t="s">
        <v>61</v>
      </c>
      <c r="C28" s="31">
        <v>0</v>
      </c>
      <c r="D28" s="31">
        <v>357</v>
      </c>
      <c r="E28" s="31">
        <v>187</v>
      </c>
      <c r="F28" s="31"/>
    </row>
    <row r="29" spans="1:6" ht="15" customHeight="1" x14ac:dyDescent="0.2">
      <c r="A29" s="191" t="s">
        <v>97</v>
      </c>
      <c r="B29" s="25" t="s">
        <v>103</v>
      </c>
      <c r="C29" s="26">
        <v>167</v>
      </c>
      <c r="D29" s="26">
        <v>1311</v>
      </c>
      <c r="E29" s="26">
        <v>586</v>
      </c>
      <c r="F29" s="26"/>
    </row>
    <row r="30" spans="1:6" ht="15" customHeight="1" x14ac:dyDescent="0.2">
      <c r="A30" s="191"/>
      <c r="B30" s="25" t="s">
        <v>106</v>
      </c>
      <c r="C30" s="26">
        <v>26</v>
      </c>
      <c r="D30" s="26">
        <v>1624</v>
      </c>
      <c r="E30" s="26">
        <v>612</v>
      </c>
      <c r="F30" s="26"/>
    </row>
    <row r="31" spans="1:6" ht="15" customHeight="1" x14ac:dyDescent="0.2">
      <c r="A31" s="191"/>
      <c r="B31" s="25" t="s">
        <v>7</v>
      </c>
      <c r="C31" s="26">
        <v>485</v>
      </c>
      <c r="D31" s="26">
        <v>5152</v>
      </c>
      <c r="E31" s="26">
        <v>2220</v>
      </c>
      <c r="F31" s="26"/>
    </row>
    <row r="32" spans="1:6" ht="15" customHeight="1" x14ac:dyDescent="0.2">
      <c r="A32" s="191"/>
      <c r="B32" s="25" t="s">
        <v>61</v>
      </c>
      <c r="C32" s="26">
        <v>48</v>
      </c>
      <c r="D32" s="26">
        <v>4651</v>
      </c>
      <c r="E32" s="26">
        <v>1872</v>
      </c>
      <c r="F32" s="26"/>
    </row>
    <row r="33" spans="1:10" ht="15" customHeight="1" x14ac:dyDescent="0.2">
      <c r="A33" s="203" t="s">
        <v>95</v>
      </c>
      <c r="B33" s="30" t="s">
        <v>103</v>
      </c>
      <c r="C33" s="31">
        <v>15573</v>
      </c>
      <c r="D33" s="31">
        <v>25082</v>
      </c>
      <c r="E33" s="31">
        <v>20489</v>
      </c>
      <c r="F33" s="31"/>
    </row>
    <row r="34" spans="1:10" ht="15" customHeight="1" x14ac:dyDescent="0.2">
      <c r="A34" s="203"/>
      <c r="B34" s="30" t="s">
        <v>106</v>
      </c>
      <c r="C34" s="31">
        <v>68452</v>
      </c>
      <c r="D34" s="31">
        <v>63307</v>
      </c>
      <c r="E34" s="31">
        <v>73890</v>
      </c>
      <c r="F34" s="31"/>
    </row>
    <row r="35" spans="1:10" ht="15" customHeight="1" x14ac:dyDescent="0.2">
      <c r="A35" s="203"/>
      <c r="B35" s="30" t="s">
        <v>7</v>
      </c>
      <c r="C35" s="31">
        <v>55216</v>
      </c>
      <c r="D35" s="31">
        <v>105515</v>
      </c>
      <c r="E35" s="31">
        <v>120798</v>
      </c>
      <c r="F35" s="31"/>
    </row>
    <row r="36" spans="1:10" ht="15" customHeight="1" x14ac:dyDescent="0.2">
      <c r="A36" s="203"/>
      <c r="B36" s="30" t="s">
        <v>61</v>
      </c>
      <c r="C36" s="31">
        <v>183747</v>
      </c>
      <c r="D36" s="31">
        <v>181435</v>
      </c>
      <c r="E36" s="31">
        <v>164554</v>
      </c>
      <c r="F36" s="31"/>
    </row>
    <row r="37" spans="1:10" ht="15" customHeight="1" x14ac:dyDescent="0.2">
      <c r="A37" s="189" t="s">
        <v>4</v>
      </c>
      <c r="B37" s="133" t="s">
        <v>103</v>
      </c>
      <c r="C37" s="134">
        <f>C5+C9+C13+C17+C21+C25+C29+C33</f>
        <v>44022</v>
      </c>
      <c r="D37" s="134">
        <f>D5+D9+D13+D17+D21+D25+D29+D33</f>
        <v>82614</v>
      </c>
      <c r="E37" s="134">
        <f>E5+E9+E13+E17+E21+E25+E29+E33</f>
        <v>121349</v>
      </c>
      <c r="F37" s="134"/>
    </row>
    <row r="38" spans="1:10" ht="15" customHeight="1" x14ac:dyDescent="0.2">
      <c r="A38" s="189"/>
      <c r="B38" s="133" t="s">
        <v>106</v>
      </c>
      <c r="C38" s="134">
        <f t="shared" ref="C38" si="0">C6+C10+C14+C18+C22+C26+C30+C34</f>
        <v>91887</v>
      </c>
      <c r="D38" s="134">
        <f t="shared" ref="D38:E38" si="1">D6+D10+D14+D18+D22+D26+D30+D34</f>
        <v>102200</v>
      </c>
      <c r="E38" s="134">
        <f t="shared" si="1"/>
        <v>146845</v>
      </c>
      <c r="F38" s="134"/>
    </row>
    <row r="39" spans="1:10" ht="15" customHeight="1" x14ac:dyDescent="0.2">
      <c r="A39" s="189"/>
      <c r="B39" s="128" t="s">
        <v>7</v>
      </c>
      <c r="C39" s="134">
        <f t="shared" ref="C39" si="2">C7+C11+C15+C19+C23+C27+C31+C35</f>
        <v>148016</v>
      </c>
      <c r="D39" s="134">
        <f t="shared" ref="D39:E39" si="3">D7+D11+D15+D19+D23+D27+D31+D35</f>
        <v>232365</v>
      </c>
      <c r="E39" s="134">
        <f t="shared" si="3"/>
        <v>335263</v>
      </c>
      <c r="F39" s="134"/>
    </row>
    <row r="40" spans="1:10" ht="15" customHeight="1" x14ac:dyDescent="0.2">
      <c r="A40" s="189"/>
      <c r="B40" s="128" t="s">
        <v>61</v>
      </c>
      <c r="C40" s="134">
        <f t="shared" ref="C40" si="4">C8+C12+C16+C20+C24+C28+C32+C36</f>
        <v>236711</v>
      </c>
      <c r="D40" s="134">
        <f t="shared" ref="D40:E40" si="5">D8+D12+D16+D20+D24+D28+D32+D36</f>
        <v>261245</v>
      </c>
      <c r="E40" s="134">
        <f t="shared" si="5"/>
        <v>300920</v>
      </c>
      <c r="F40" s="134"/>
    </row>
    <row r="41" spans="1:10" ht="15" customHeight="1" x14ac:dyDescent="0.2">
      <c r="A41" s="33" t="s">
        <v>153</v>
      </c>
      <c r="B41" s="33"/>
      <c r="C41" s="33"/>
      <c r="D41" s="113"/>
      <c r="E41" s="113"/>
      <c r="F41" s="113"/>
      <c r="G41" s="22"/>
      <c r="H41" s="22"/>
      <c r="I41" s="22"/>
      <c r="J41" s="22"/>
    </row>
    <row r="42" spans="1:10" x14ac:dyDescent="0.2">
      <c r="A42" s="33"/>
      <c r="B42" s="33"/>
      <c r="C42" s="33"/>
      <c r="D42" s="113"/>
      <c r="E42" s="113"/>
      <c r="F42" s="113"/>
    </row>
  </sheetData>
  <mergeCells count="10">
    <mergeCell ref="A3:F3"/>
    <mergeCell ref="A9:A12"/>
    <mergeCell ref="A13:A16"/>
    <mergeCell ref="A17:A20"/>
    <mergeCell ref="A37:A40"/>
    <mergeCell ref="A5:A8"/>
    <mergeCell ref="A21:A24"/>
    <mergeCell ref="A25:A28"/>
    <mergeCell ref="A29:A32"/>
    <mergeCell ref="A33:A36"/>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H189"/>
  <sheetViews>
    <sheetView showGridLines="0" zoomScaleNormal="100" workbookViewId="0">
      <selection activeCell="C6" sqref="C6:C17"/>
    </sheetView>
  </sheetViews>
  <sheetFormatPr defaultRowHeight="10.199999999999999" x14ac:dyDescent="0.3"/>
  <cols>
    <col min="1" max="1" width="11.33203125" style="25" bestFit="1" customWidth="1"/>
    <col min="2" max="2" width="11.6640625" style="33" bestFit="1" customWidth="1"/>
    <col min="3" max="3" width="8.109375" style="33" bestFit="1" customWidth="1"/>
    <col min="4" max="4" width="11.6640625" style="33" bestFit="1" customWidth="1"/>
    <col min="5" max="5" width="11.33203125" style="33" bestFit="1" customWidth="1"/>
    <col min="6" max="6" width="11.6640625" style="33" bestFit="1" customWidth="1"/>
    <col min="7" max="7" width="8.33203125" style="33" bestFit="1" customWidth="1"/>
    <col min="8" max="8" width="11.6640625" style="33" bestFit="1" customWidth="1"/>
    <col min="9" max="16384" width="8.88671875" style="33"/>
  </cols>
  <sheetData>
    <row r="1" spans="1:8" ht="15" customHeight="1" x14ac:dyDescent="0.3"/>
    <row r="2" spans="1:8" ht="15" customHeight="1" x14ac:dyDescent="0.3"/>
    <row r="3" spans="1:8" ht="15" customHeight="1" x14ac:dyDescent="0.3">
      <c r="A3" s="208" t="s">
        <v>62</v>
      </c>
      <c r="B3" s="208"/>
      <c r="C3" s="208"/>
      <c r="D3" s="208"/>
      <c r="E3" s="208" t="s">
        <v>73</v>
      </c>
      <c r="F3" s="208"/>
      <c r="G3" s="208"/>
      <c r="H3" s="208"/>
    </row>
    <row r="4" spans="1:8" ht="15" customHeight="1" x14ac:dyDescent="0.3">
      <c r="A4" s="108"/>
      <c r="B4" s="107" t="s">
        <v>165</v>
      </c>
      <c r="C4" s="107" t="s">
        <v>60</v>
      </c>
      <c r="D4" s="107" t="s">
        <v>4</v>
      </c>
      <c r="E4" s="108"/>
      <c r="F4" s="107" t="s">
        <v>33</v>
      </c>
      <c r="G4" s="107" t="s">
        <v>60</v>
      </c>
      <c r="H4" s="107" t="s">
        <v>4</v>
      </c>
    </row>
    <row r="5" spans="1:8" ht="15" customHeight="1" x14ac:dyDescent="0.3">
      <c r="A5" s="108">
        <v>2023</v>
      </c>
      <c r="B5" s="107">
        <f>SUM(B6:B17)</f>
        <v>7072820</v>
      </c>
      <c r="C5" s="107">
        <f t="shared" ref="C5:D5" si="0">SUM(C6:C17)</f>
        <v>805</v>
      </c>
      <c r="D5" s="107">
        <f t="shared" si="0"/>
        <v>7073625</v>
      </c>
      <c r="E5" s="108">
        <v>2023</v>
      </c>
      <c r="F5" s="107">
        <f>SUM(F6:F17)</f>
        <v>4485632</v>
      </c>
      <c r="G5" s="107">
        <f>SUM(G6:G17)</f>
        <v>16991</v>
      </c>
      <c r="H5" s="107">
        <f>SUM(H6:H17)</f>
        <v>4502623</v>
      </c>
    </row>
    <row r="6" spans="1:8" ht="15" customHeight="1" x14ac:dyDescent="0.3">
      <c r="A6" s="109" t="s">
        <v>8</v>
      </c>
      <c r="B6" s="110">
        <v>280360</v>
      </c>
      <c r="C6" s="110">
        <v>0</v>
      </c>
      <c r="D6" s="110">
        <f>SUM(B6:C6)</f>
        <v>280360</v>
      </c>
      <c r="E6" s="109" t="s">
        <v>8</v>
      </c>
      <c r="F6" s="110">
        <v>230020</v>
      </c>
      <c r="G6" s="110">
        <v>550</v>
      </c>
      <c r="H6" s="110">
        <f>SUM(F6:G6)</f>
        <v>230570</v>
      </c>
    </row>
    <row r="7" spans="1:8" ht="15" customHeight="1" x14ac:dyDescent="0.3">
      <c r="A7" s="109" t="s">
        <v>9</v>
      </c>
      <c r="B7" s="110">
        <v>285175</v>
      </c>
      <c r="C7" s="110">
        <v>0</v>
      </c>
      <c r="D7" s="110">
        <f t="shared" ref="D7:D17" si="1">SUM(B7:C7)</f>
        <v>285175</v>
      </c>
      <c r="E7" s="109" t="s">
        <v>9</v>
      </c>
      <c r="F7" s="110">
        <v>223115</v>
      </c>
      <c r="G7" s="110">
        <v>633</v>
      </c>
      <c r="H7" s="110">
        <f t="shared" ref="H7:H17" si="2">SUM(F7:G7)</f>
        <v>223748</v>
      </c>
    </row>
    <row r="8" spans="1:8" ht="15" customHeight="1" x14ac:dyDescent="0.3">
      <c r="A8" s="109" t="s">
        <v>10</v>
      </c>
      <c r="B8" s="110">
        <v>401898</v>
      </c>
      <c r="C8" s="110">
        <v>0</v>
      </c>
      <c r="D8" s="110">
        <f t="shared" si="1"/>
        <v>401898</v>
      </c>
      <c r="E8" s="109" t="s">
        <v>10</v>
      </c>
      <c r="F8" s="110">
        <v>262171</v>
      </c>
      <c r="G8" s="110">
        <v>698</v>
      </c>
      <c r="H8" s="110">
        <f t="shared" si="2"/>
        <v>262869</v>
      </c>
    </row>
    <row r="9" spans="1:8" ht="15" customHeight="1" x14ac:dyDescent="0.3">
      <c r="A9" s="109" t="s">
        <v>11</v>
      </c>
      <c r="B9" s="110">
        <v>571533</v>
      </c>
      <c r="C9" s="110">
        <v>0</v>
      </c>
      <c r="D9" s="110">
        <f t="shared" si="1"/>
        <v>571533</v>
      </c>
      <c r="E9" s="109" t="s">
        <v>11</v>
      </c>
      <c r="F9" s="110">
        <v>321963</v>
      </c>
      <c r="G9" s="110">
        <v>1018</v>
      </c>
      <c r="H9" s="110">
        <f t="shared" si="2"/>
        <v>322981</v>
      </c>
    </row>
    <row r="10" spans="1:8" ht="15" customHeight="1" x14ac:dyDescent="0.3">
      <c r="A10" s="109" t="s">
        <v>12</v>
      </c>
      <c r="B10" s="110">
        <v>697660</v>
      </c>
      <c r="C10" s="110">
        <v>0</v>
      </c>
      <c r="D10" s="110">
        <f t="shared" si="1"/>
        <v>697660</v>
      </c>
      <c r="E10" s="109" t="s">
        <v>12</v>
      </c>
      <c r="F10" s="110">
        <v>401379</v>
      </c>
      <c r="G10" s="110">
        <v>1336</v>
      </c>
      <c r="H10" s="110">
        <f t="shared" si="2"/>
        <v>402715</v>
      </c>
    </row>
    <row r="11" spans="1:8" ht="15" customHeight="1" x14ac:dyDescent="0.3">
      <c r="A11" s="109" t="s">
        <v>13</v>
      </c>
      <c r="B11" s="110">
        <v>825667</v>
      </c>
      <c r="C11" s="110">
        <v>193</v>
      </c>
      <c r="D11" s="110">
        <f t="shared" si="1"/>
        <v>825860</v>
      </c>
      <c r="E11" s="109" t="s">
        <v>13</v>
      </c>
      <c r="F11" s="110">
        <v>460744</v>
      </c>
      <c r="G11" s="110">
        <v>2943</v>
      </c>
      <c r="H11" s="110">
        <f t="shared" si="2"/>
        <v>463687</v>
      </c>
    </row>
    <row r="12" spans="1:8" ht="15" customHeight="1" x14ac:dyDescent="0.3">
      <c r="A12" s="109" t="s">
        <v>14</v>
      </c>
      <c r="B12" s="110">
        <v>935884</v>
      </c>
      <c r="C12" s="110">
        <v>215</v>
      </c>
      <c r="D12" s="110">
        <f t="shared" si="1"/>
        <v>936099</v>
      </c>
      <c r="E12" s="109" t="s">
        <v>14</v>
      </c>
      <c r="F12" s="110">
        <v>512533</v>
      </c>
      <c r="G12" s="110">
        <v>2735</v>
      </c>
      <c r="H12" s="110">
        <f t="shared" si="2"/>
        <v>515268</v>
      </c>
    </row>
    <row r="13" spans="1:8" ht="15" customHeight="1" x14ac:dyDescent="0.3">
      <c r="A13" s="109" t="s">
        <v>15</v>
      </c>
      <c r="B13" s="110">
        <v>832491</v>
      </c>
      <c r="C13" s="110">
        <v>229</v>
      </c>
      <c r="D13" s="110">
        <f t="shared" si="1"/>
        <v>832720</v>
      </c>
      <c r="E13" s="109" t="s">
        <v>15</v>
      </c>
      <c r="F13" s="110">
        <v>528662</v>
      </c>
      <c r="G13" s="110">
        <v>2680</v>
      </c>
      <c r="H13" s="110">
        <f t="shared" si="2"/>
        <v>531342</v>
      </c>
    </row>
    <row r="14" spans="1:8" ht="15" customHeight="1" x14ac:dyDescent="0.3">
      <c r="A14" s="109" t="s">
        <v>16</v>
      </c>
      <c r="B14" s="110">
        <v>773971</v>
      </c>
      <c r="C14" s="110">
        <v>168</v>
      </c>
      <c r="D14" s="110">
        <f t="shared" si="1"/>
        <v>774139</v>
      </c>
      <c r="E14" s="109" t="s">
        <v>16</v>
      </c>
      <c r="F14" s="110">
        <v>495668</v>
      </c>
      <c r="G14" s="110">
        <v>2194</v>
      </c>
      <c r="H14" s="110">
        <f t="shared" si="2"/>
        <v>497862</v>
      </c>
    </row>
    <row r="15" spans="1:8" ht="15" customHeight="1" x14ac:dyDescent="0.3">
      <c r="A15" s="109" t="s">
        <v>17</v>
      </c>
      <c r="B15" s="110">
        <v>689588</v>
      </c>
      <c r="C15" s="110">
        <v>0</v>
      </c>
      <c r="D15" s="110">
        <f t="shared" si="1"/>
        <v>689588</v>
      </c>
      <c r="E15" s="109" t="s">
        <v>17</v>
      </c>
      <c r="F15" s="110">
        <v>442722</v>
      </c>
      <c r="G15" s="110">
        <v>971</v>
      </c>
      <c r="H15" s="110">
        <f t="shared" si="2"/>
        <v>443693</v>
      </c>
    </row>
    <row r="16" spans="1:8" ht="15" customHeight="1" x14ac:dyDescent="0.3">
      <c r="A16" s="109" t="s">
        <v>18</v>
      </c>
      <c r="B16" s="110">
        <v>401678</v>
      </c>
      <c r="C16" s="110">
        <v>0</v>
      </c>
      <c r="D16" s="110">
        <f t="shared" si="1"/>
        <v>401678</v>
      </c>
      <c r="E16" s="109" t="s">
        <v>18</v>
      </c>
      <c r="F16" s="110">
        <v>316196</v>
      </c>
      <c r="G16" s="110">
        <v>655</v>
      </c>
      <c r="H16" s="110">
        <f t="shared" si="2"/>
        <v>316851</v>
      </c>
    </row>
    <row r="17" spans="1:8" ht="15" customHeight="1" x14ac:dyDescent="0.3">
      <c r="A17" s="109" t="s">
        <v>19</v>
      </c>
      <c r="B17" s="110">
        <v>376915</v>
      </c>
      <c r="C17" s="110">
        <v>0</v>
      </c>
      <c r="D17" s="110">
        <f t="shared" si="1"/>
        <v>376915</v>
      </c>
      <c r="E17" s="109" t="s">
        <v>19</v>
      </c>
      <c r="F17" s="110">
        <v>290459</v>
      </c>
      <c r="G17" s="110">
        <v>578</v>
      </c>
      <c r="H17" s="110">
        <f t="shared" si="2"/>
        <v>291037</v>
      </c>
    </row>
    <row r="18" spans="1:8" ht="15" customHeight="1" x14ac:dyDescent="0.3">
      <c r="A18" s="108">
        <v>2022</v>
      </c>
      <c r="B18" s="107">
        <f>SUM(B19:B30)</f>
        <v>5552227</v>
      </c>
      <c r="C18" s="107">
        <f t="shared" ref="C18:D18" si="3">SUM(C19:C30)</f>
        <v>0</v>
      </c>
      <c r="D18" s="107">
        <f t="shared" si="3"/>
        <v>5552227</v>
      </c>
      <c r="E18" s="108">
        <v>2022</v>
      </c>
      <c r="F18" s="107">
        <f>SUM(F19:F30)</f>
        <v>3769645</v>
      </c>
      <c r="G18" s="107">
        <f t="shared" ref="G18:H18" si="4">SUM(G19:G30)</f>
        <v>12882</v>
      </c>
      <c r="H18" s="107">
        <f t="shared" si="4"/>
        <v>3782527</v>
      </c>
    </row>
    <row r="19" spans="1:8" ht="15" customHeight="1" x14ac:dyDescent="0.3">
      <c r="A19" s="109" t="s">
        <v>8</v>
      </c>
      <c r="B19" s="110">
        <v>123665</v>
      </c>
      <c r="C19" s="110">
        <v>0</v>
      </c>
      <c r="D19" s="110">
        <f>SUM(B19:C19)</f>
        <v>123665</v>
      </c>
      <c r="E19" s="109" t="s">
        <v>8</v>
      </c>
      <c r="F19" s="110">
        <v>145795</v>
      </c>
      <c r="G19" s="110">
        <v>375</v>
      </c>
      <c r="H19" s="110">
        <f>SUM(F19:G19)</f>
        <v>146170</v>
      </c>
    </row>
    <row r="20" spans="1:8" ht="15" customHeight="1" x14ac:dyDescent="0.3">
      <c r="A20" s="109" t="s">
        <v>9</v>
      </c>
      <c r="B20" s="110">
        <v>158186</v>
      </c>
      <c r="C20" s="110">
        <v>0</v>
      </c>
      <c r="D20" s="110">
        <f t="shared" ref="D20:D30" si="5">SUM(B20:C20)</f>
        <v>158186</v>
      </c>
      <c r="E20" s="109" t="s">
        <v>9</v>
      </c>
      <c r="F20" s="110">
        <v>164268</v>
      </c>
      <c r="G20" s="110">
        <v>560</v>
      </c>
      <c r="H20" s="110">
        <f t="shared" ref="H20:H30" si="6">SUM(F20:G20)</f>
        <v>164828</v>
      </c>
    </row>
    <row r="21" spans="1:8" ht="15" customHeight="1" x14ac:dyDescent="0.3">
      <c r="A21" s="109" t="s">
        <v>10</v>
      </c>
      <c r="B21" s="110">
        <v>216194</v>
      </c>
      <c r="C21" s="110">
        <v>0</v>
      </c>
      <c r="D21" s="110">
        <f t="shared" si="5"/>
        <v>216194</v>
      </c>
      <c r="E21" s="109" t="s">
        <v>10</v>
      </c>
      <c r="F21" s="110">
        <v>201525</v>
      </c>
      <c r="G21" s="110">
        <v>582</v>
      </c>
      <c r="H21" s="110">
        <f t="shared" si="6"/>
        <v>202107</v>
      </c>
    </row>
    <row r="22" spans="1:8" ht="15" customHeight="1" x14ac:dyDescent="0.3">
      <c r="A22" s="109" t="s">
        <v>11</v>
      </c>
      <c r="B22" s="110">
        <v>400590</v>
      </c>
      <c r="C22" s="110">
        <v>0</v>
      </c>
      <c r="D22" s="110">
        <f t="shared" si="5"/>
        <v>400590</v>
      </c>
      <c r="E22" s="109" t="s">
        <v>11</v>
      </c>
      <c r="F22" s="110">
        <v>264828</v>
      </c>
      <c r="G22" s="110">
        <v>929</v>
      </c>
      <c r="H22" s="110">
        <f t="shared" si="6"/>
        <v>265757</v>
      </c>
    </row>
    <row r="23" spans="1:8" ht="15" customHeight="1" x14ac:dyDescent="0.3">
      <c r="A23" s="109" t="s">
        <v>12</v>
      </c>
      <c r="B23" s="110">
        <v>521373</v>
      </c>
      <c r="C23" s="110">
        <v>0</v>
      </c>
      <c r="D23" s="110">
        <f t="shared" si="5"/>
        <v>521373</v>
      </c>
      <c r="E23" s="109" t="s">
        <v>12</v>
      </c>
      <c r="F23" s="110">
        <v>333924</v>
      </c>
      <c r="G23" s="110">
        <v>1107</v>
      </c>
      <c r="H23" s="110">
        <f t="shared" si="6"/>
        <v>335031</v>
      </c>
    </row>
    <row r="24" spans="1:8" ht="15" customHeight="1" x14ac:dyDescent="0.3">
      <c r="A24" s="109" t="s">
        <v>13</v>
      </c>
      <c r="B24" s="110">
        <v>647279</v>
      </c>
      <c r="C24" s="110">
        <v>0</v>
      </c>
      <c r="D24" s="110">
        <f t="shared" si="5"/>
        <v>647279</v>
      </c>
      <c r="E24" s="109" t="s">
        <v>13</v>
      </c>
      <c r="F24" s="110">
        <v>393165</v>
      </c>
      <c r="G24" s="110">
        <v>2759</v>
      </c>
      <c r="H24" s="110">
        <f t="shared" si="6"/>
        <v>395924</v>
      </c>
    </row>
    <row r="25" spans="1:8" ht="15" customHeight="1" x14ac:dyDescent="0.3">
      <c r="A25" s="109" t="s">
        <v>14</v>
      </c>
      <c r="B25" s="110">
        <v>819152</v>
      </c>
      <c r="C25" s="110">
        <v>0</v>
      </c>
      <c r="D25" s="110">
        <f t="shared" si="5"/>
        <v>819152</v>
      </c>
      <c r="E25" s="109" t="s">
        <v>14</v>
      </c>
      <c r="F25" s="110">
        <v>454413</v>
      </c>
      <c r="G25" s="110">
        <v>0</v>
      </c>
      <c r="H25" s="110">
        <f t="shared" si="6"/>
        <v>454413</v>
      </c>
    </row>
    <row r="26" spans="1:8" ht="15" customHeight="1" x14ac:dyDescent="0.3">
      <c r="A26" s="109" t="s">
        <v>15</v>
      </c>
      <c r="B26" s="110">
        <v>762294</v>
      </c>
      <c r="C26" s="110">
        <v>0</v>
      </c>
      <c r="D26" s="110">
        <f t="shared" si="5"/>
        <v>762294</v>
      </c>
      <c r="E26" s="109" t="s">
        <v>15</v>
      </c>
      <c r="F26" s="110">
        <v>471121</v>
      </c>
      <c r="G26" s="110">
        <v>2930</v>
      </c>
      <c r="H26" s="110">
        <f t="shared" si="6"/>
        <v>474051</v>
      </c>
    </row>
    <row r="27" spans="1:8" ht="15" customHeight="1" x14ac:dyDescent="0.3">
      <c r="A27" s="109" t="s">
        <v>16</v>
      </c>
      <c r="B27" s="110">
        <v>679064</v>
      </c>
      <c r="C27" s="110">
        <v>0</v>
      </c>
      <c r="D27" s="110">
        <f t="shared" si="5"/>
        <v>679064</v>
      </c>
      <c r="E27" s="109" t="s">
        <v>16</v>
      </c>
      <c r="F27" s="110">
        <v>431646</v>
      </c>
      <c r="G27" s="110">
        <v>1975</v>
      </c>
      <c r="H27" s="110">
        <f t="shared" si="6"/>
        <v>433621</v>
      </c>
    </row>
    <row r="28" spans="1:8" ht="15" customHeight="1" x14ac:dyDescent="0.3">
      <c r="A28" s="109" t="s">
        <v>17</v>
      </c>
      <c r="B28" s="110">
        <v>574397</v>
      </c>
      <c r="C28" s="110">
        <v>0</v>
      </c>
      <c r="D28" s="110">
        <f t="shared" si="5"/>
        <v>574397</v>
      </c>
      <c r="E28" s="109" t="s">
        <v>17</v>
      </c>
      <c r="F28" s="110">
        <v>374045</v>
      </c>
      <c r="G28" s="110">
        <v>1031</v>
      </c>
      <c r="H28" s="110">
        <f t="shared" si="6"/>
        <v>375076</v>
      </c>
    </row>
    <row r="29" spans="1:8" ht="15" customHeight="1" x14ac:dyDescent="0.3">
      <c r="A29" s="109" t="s">
        <v>18</v>
      </c>
      <c r="B29" s="110">
        <v>346180</v>
      </c>
      <c r="C29" s="110">
        <v>0</v>
      </c>
      <c r="D29" s="110">
        <f t="shared" si="5"/>
        <v>346180</v>
      </c>
      <c r="E29" s="109" t="s">
        <v>18</v>
      </c>
      <c r="F29" s="110">
        <v>273031</v>
      </c>
      <c r="G29" s="110">
        <v>634</v>
      </c>
      <c r="H29" s="110">
        <f t="shared" si="6"/>
        <v>273665</v>
      </c>
    </row>
    <row r="30" spans="1:8" ht="15" customHeight="1" x14ac:dyDescent="0.3">
      <c r="A30" s="109" t="s">
        <v>19</v>
      </c>
      <c r="B30" s="110">
        <v>303853</v>
      </c>
      <c r="C30" s="110">
        <v>0</v>
      </c>
      <c r="D30" s="110">
        <f t="shared" si="5"/>
        <v>303853</v>
      </c>
      <c r="E30" s="109" t="s">
        <v>19</v>
      </c>
      <c r="F30" s="110">
        <v>261884</v>
      </c>
      <c r="G30" s="110">
        <v>0</v>
      </c>
      <c r="H30" s="110">
        <f t="shared" si="6"/>
        <v>261884</v>
      </c>
    </row>
    <row r="31" spans="1:8" ht="15" customHeight="1" x14ac:dyDescent="0.3">
      <c r="A31" s="108">
        <v>2021</v>
      </c>
      <c r="B31" s="107">
        <f>SUM(B32:B43)</f>
        <v>2921550</v>
      </c>
      <c r="C31" s="107">
        <f t="shared" ref="C31:D31" si="7">SUM(C32:C43)</f>
        <v>0</v>
      </c>
      <c r="D31" s="107">
        <f t="shared" si="7"/>
        <v>2921550</v>
      </c>
      <c r="E31" s="108">
        <v>2021</v>
      </c>
      <c r="F31" s="107">
        <f>SUM(F32:F43)</f>
        <v>2358470</v>
      </c>
      <c r="G31" s="107">
        <f t="shared" ref="G31:H31" si="8">SUM(G32:G43)</f>
        <v>11873</v>
      </c>
      <c r="H31" s="107">
        <f t="shared" si="8"/>
        <v>2370343</v>
      </c>
    </row>
    <row r="32" spans="1:8" ht="15" customHeight="1" x14ac:dyDescent="0.3">
      <c r="A32" s="109" t="s">
        <v>8</v>
      </c>
      <c r="B32" s="110">
        <v>33648</v>
      </c>
      <c r="C32" s="110">
        <v>0</v>
      </c>
      <c r="D32" s="110">
        <f>SUM(B32:C32)</f>
        <v>33648</v>
      </c>
      <c r="E32" s="109" t="s">
        <v>8</v>
      </c>
      <c r="F32" s="110">
        <v>58768</v>
      </c>
      <c r="G32" s="110">
        <v>203</v>
      </c>
      <c r="H32" s="110">
        <f>SUM(F32:G32)</f>
        <v>58971</v>
      </c>
    </row>
    <row r="33" spans="1:8" ht="15" customHeight="1" x14ac:dyDescent="0.3">
      <c r="A33" s="109" t="s">
        <v>9</v>
      </c>
      <c r="B33" s="110">
        <v>28463</v>
      </c>
      <c r="C33" s="110">
        <v>0</v>
      </c>
      <c r="D33" s="110">
        <f t="shared" ref="D33:D43" si="9">SUM(B33:C33)</f>
        <v>28463</v>
      </c>
      <c r="E33" s="109" t="s">
        <v>9</v>
      </c>
      <c r="F33" s="110">
        <v>51897</v>
      </c>
      <c r="G33" s="110">
        <v>216</v>
      </c>
      <c r="H33" s="110">
        <f t="shared" ref="H33:H43" si="10">SUM(F33:G33)</f>
        <v>52113</v>
      </c>
    </row>
    <row r="34" spans="1:8" ht="15" customHeight="1" x14ac:dyDescent="0.3">
      <c r="A34" s="109" t="s">
        <v>10</v>
      </c>
      <c r="B34" s="110">
        <v>32224</v>
      </c>
      <c r="C34" s="110">
        <v>0</v>
      </c>
      <c r="D34" s="110">
        <f t="shared" si="9"/>
        <v>32224</v>
      </c>
      <c r="E34" s="109" t="s">
        <v>10</v>
      </c>
      <c r="F34" s="110">
        <v>61832</v>
      </c>
      <c r="G34" s="110">
        <v>241</v>
      </c>
      <c r="H34" s="110">
        <f t="shared" si="10"/>
        <v>62073</v>
      </c>
    </row>
    <row r="35" spans="1:8" ht="15" customHeight="1" x14ac:dyDescent="0.3">
      <c r="A35" s="109" t="s">
        <v>11</v>
      </c>
      <c r="B35" s="110">
        <v>45847</v>
      </c>
      <c r="C35" s="110">
        <v>0</v>
      </c>
      <c r="D35" s="110">
        <f t="shared" si="9"/>
        <v>45847</v>
      </c>
      <c r="E35" s="109" t="s">
        <v>11</v>
      </c>
      <c r="F35" s="110">
        <v>77018</v>
      </c>
      <c r="G35" s="110">
        <v>554</v>
      </c>
      <c r="H35" s="110">
        <f t="shared" si="10"/>
        <v>77572</v>
      </c>
    </row>
    <row r="36" spans="1:8" ht="15" customHeight="1" x14ac:dyDescent="0.3">
      <c r="A36" s="109" t="s">
        <v>12</v>
      </c>
      <c r="B36" s="110">
        <v>115481</v>
      </c>
      <c r="C36" s="110">
        <v>0</v>
      </c>
      <c r="D36" s="110">
        <f t="shared" si="9"/>
        <v>115481</v>
      </c>
      <c r="E36" s="109" t="s">
        <v>12</v>
      </c>
      <c r="F36" s="110">
        <v>136085</v>
      </c>
      <c r="G36" s="110">
        <v>630</v>
      </c>
      <c r="H36" s="110">
        <f t="shared" si="10"/>
        <v>136715</v>
      </c>
    </row>
    <row r="37" spans="1:8" ht="15" customHeight="1" x14ac:dyDescent="0.3">
      <c r="A37" s="109" t="s">
        <v>13</v>
      </c>
      <c r="B37" s="110">
        <v>275686</v>
      </c>
      <c r="C37" s="110">
        <v>0</v>
      </c>
      <c r="D37" s="110">
        <f t="shared" si="9"/>
        <v>275686</v>
      </c>
      <c r="E37" s="109" t="s">
        <v>13</v>
      </c>
      <c r="F37" s="110">
        <v>218363</v>
      </c>
      <c r="G37" s="110">
        <v>1421</v>
      </c>
      <c r="H37" s="110">
        <f t="shared" si="10"/>
        <v>219784</v>
      </c>
    </row>
    <row r="38" spans="1:8" ht="15" customHeight="1" x14ac:dyDescent="0.3">
      <c r="A38" s="109" t="s">
        <v>14</v>
      </c>
      <c r="B38" s="110">
        <v>552254</v>
      </c>
      <c r="C38" s="110">
        <v>0</v>
      </c>
      <c r="D38" s="110">
        <f t="shared" si="9"/>
        <v>552254</v>
      </c>
      <c r="E38" s="109" t="s">
        <v>14</v>
      </c>
      <c r="F38" s="110">
        <v>321261</v>
      </c>
      <c r="G38" s="110">
        <v>2584</v>
      </c>
      <c r="H38" s="110">
        <f t="shared" si="10"/>
        <v>323845</v>
      </c>
    </row>
    <row r="39" spans="1:8" ht="15" customHeight="1" x14ac:dyDescent="0.3">
      <c r="A39" s="109" t="s">
        <v>15</v>
      </c>
      <c r="B39" s="110">
        <v>545347</v>
      </c>
      <c r="C39" s="110">
        <v>0</v>
      </c>
      <c r="D39" s="110">
        <f t="shared" si="9"/>
        <v>545347</v>
      </c>
      <c r="E39" s="109" t="s">
        <v>15</v>
      </c>
      <c r="F39" s="110">
        <v>387509</v>
      </c>
      <c r="G39" s="110">
        <v>2689</v>
      </c>
      <c r="H39" s="110">
        <f t="shared" si="10"/>
        <v>390198</v>
      </c>
    </row>
    <row r="40" spans="1:8" ht="15" customHeight="1" x14ac:dyDescent="0.3">
      <c r="A40" s="109" t="s">
        <v>16</v>
      </c>
      <c r="B40" s="110">
        <v>465141</v>
      </c>
      <c r="C40" s="110">
        <v>0</v>
      </c>
      <c r="D40" s="110">
        <f t="shared" si="9"/>
        <v>465141</v>
      </c>
      <c r="E40" s="109" t="s">
        <v>16</v>
      </c>
      <c r="F40" s="110">
        <v>326811</v>
      </c>
      <c r="G40" s="110">
        <v>1586</v>
      </c>
      <c r="H40" s="110">
        <f t="shared" si="10"/>
        <v>328397</v>
      </c>
    </row>
    <row r="41" spans="1:8" ht="15" customHeight="1" x14ac:dyDescent="0.3">
      <c r="A41" s="109" t="s">
        <v>17</v>
      </c>
      <c r="B41" s="110">
        <v>396603</v>
      </c>
      <c r="C41" s="110">
        <v>0</v>
      </c>
      <c r="D41" s="110">
        <f t="shared" si="9"/>
        <v>396603</v>
      </c>
      <c r="E41" s="109" t="s">
        <v>17</v>
      </c>
      <c r="F41" s="110">
        <v>284154</v>
      </c>
      <c r="G41" s="110">
        <v>840</v>
      </c>
      <c r="H41" s="110">
        <f t="shared" si="10"/>
        <v>284994</v>
      </c>
    </row>
    <row r="42" spans="1:8" ht="15" customHeight="1" x14ac:dyDescent="0.3">
      <c r="A42" s="109" t="s">
        <v>18</v>
      </c>
      <c r="B42" s="110">
        <v>239167</v>
      </c>
      <c r="C42" s="110">
        <v>0</v>
      </c>
      <c r="D42" s="110">
        <f t="shared" si="9"/>
        <v>239167</v>
      </c>
      <c r="E42" s="109" t="s">
        <v>18</v>
      </c>
      <c r="F42" s="110">
        <v>223910</v>
      </c>
      <c r="G42" s="110">
        <v>464</v>
      </c>
      <c r="H42" s="110">
        <f t="shared" si="10"/>
        <v>224374</v>
      </c>
    </row>
    <row r="43" spans="1:8" ht="15" customHeight="1" x14ac:dyDescent="0.3">
      <c r="A43" s="109" t="s">
        <v>19</v>
      </c>
      <c r="B43" s="110">
        <v>191689</v>
      </c>
      <c r="C43" s="110">
        <v>0</v>
      </c>
      <c r="D43" s="110">
        <f t="shared" si="9"/>
        <v>191689</v>
      </c>
      <c r="E43" s="109" t="s">
        <v>19</v>
      </c>
      <c r="F43" s="110">
        <v>210862</v>
      </c>
      <c r="G43" s="110">
        <v>445</v>
      </c>
      <c r="H43" s="110">
        <f t="shared" si="10"/>
        <v>211307</v>
      </c>
    </row>
    <row r="44" spans="1:8" ht="15" customHeight="1" x14ac:dyDescent="0.3">
      <c r="A44" s="108">
        <v>2020</v>
      </c>
      <c r="B44" s="107">
        <f>SUM(B45:B56)</f>
        <v>1642218</v>
      </c>
      <c r="C44" s="107">
        <f t="shared" ref="C44:D44" si="11">SUM(C45:C56)</f>
        <v>108</v>
      </c>
      <c r="D44" s="107">
        <f t="shared" si="11"/>
        <v>1642326</v>
      </c>
      <c r="E44" s="108">
        <v>2020</v>
      </c>
      <c r="F44" s="107">
        <f>SUM(F45:F56)</f>
        <v>1502084</v>
      </c>
      <c r="G44" s="107">
        <f t="shared" ref="G44:H44" si="12">SUM(G45:G56)</f>
        <v>6215</v>
      </c>
      <c r="H44" s="107">
        <f t="shared" si="12"/>
        <v>1508299</v>
      </c>
    </row>
    <row r="45" spans="1:8" ht="15" customHeight="1" x14ac:dyDescent="0.3">
      <c r="A45" s="109" t="s">
        <v>8</v>
      </c>
      <c r="B45" s="110">
        <v>286928</v>
      </c>
      <c r="C45" s="110">
        <v>0</v>
      </c>
      <c r="D45" s="110">
        <f>SUM(B45:C45)</f>
        <v>286928</v>
      </c>
      <c r="E45" s="109" t="s">
        <v>8</v>
      </c>
      <c r="F45" s="110">
        <v>220541</v>
      </c>
      <c r="G45" s="110">
        <v>497</v>
      </c>
      <c r="H45" s="110">
        <f>SUM(F45:G45)</f>
        <v>221038</v>
      </c>
    </row>
    <row r="46" spans="1:8" ht="15" customHeight="1" x14ac:dyDescent="0.3">
      <c r="A46" s="109" t="s">
        <v>9</v>
      </c>
      <c r="B46" s="110">
        <v>244095</v>
      </c>
      <c r="C46" s="110">
        <v>0</v>
      </c>
      <c r="D46" s="110">
        <f t="shared" ref="D46:D56" si="13">SUM(B46:C46)</f>
        <v>244095</v>
      </c>
      <c r="E46" s="109" t="s">
        <v>9</v>
      </c>
      <c r="F46" s="110">
        <v>213756</v>
      </c>
      <c r="G46" s="110">
        <v>518</v>
      </c>
      <c r="H46" s="110">
        <f t="shared" ref="H46:H56" si="14">SUM(F46:G46)</f>
        <v>214274</v>
      </c>
    </row>
    <row r="47" spans="1:8" ht="15" customHeight="1" x14ac:dyDescent="0.3">
      <c r="A47" s="109" t="s">
        <v>10</v>
      </c>
      <c r="B47" s="110">
        <v>143657</v>
      </c>
      <c r="C47" s="110">
        <v>0</v>
      </c>
      <c r="D47" s="110">
        <f t="shared" si="13"/>
        <v>143657</v>
      </c>
      <c r="E47" s="109" t="s">
        <v>10</v>
      </c>
      <c r="F47" s="110">
        <v>103917</v>
      </c>
      <c r="G47" s="110">
        <v>303</v>
      </c>
      <c r="H47" s="110">
        <f t="shared" si="14"/>
        <v>104220</v>
      </c>
    </row>
    <row r="48" spans="1:8" ht="15" customHeight="1" x14ac:dyDescent="0.3">
      <c r="A48" s="109" t="s">
        <v>11</v>
      </c>
      <c r="B48" s="110"/>
      <c r="C48" s="110">
        <v>0</v>
      </c>
      <c r="D48" s="110">
        <f t="shared" si="13"/>
        <v>0</v>
      </c>
      <c r="E48" s="109" t="s">
        <v>11</v>
      </c>
      <c r="F48" s="110"/>
      <c r="G48" s="110">
        <v>20</v>
      </c>
      <c r="H48" s="110">
        <f t="shared" si="14"/>
        <v>20</v>
      </c>
    </row>
    <row r="49" spans="1:8" ht="15" customHeight="1" x14ac:dyDescent="0.3">
      <c r="A49" s="109" t="s">
        <v>12</v>
      </c>
      <c r="B49" s="110"/>
      <c r="C49" s="110">
        <v>0</v>
      </c>
      <c r="D49" s="110">
        <f t="shared" si="13"/>
        <v>0</v>
      </c>
      <c r="E49" s="109" t="s">
        <v>12</v>
      </c>
      <c r="F49" s="110"/>
      <c r="G49" s="110">
        <v>124</v>
      </c>
      <c r="H49" s="110">
        <f t="shared" si="14"/>
        <v>124</v>
      </c>
    </row>
    <row r="50" spans="1:8" ht="15" customHeight="1" x14ac:dyDescent="0.3">
      <c r="A50" s="109" t="s">
        <v>13</v>
      </c>
      <c r="B50" s="110"/>
      <c r="C50" s="110">
        <v>0</v>
      </c>
      <c r="D50" s="110">
        <f t="shared" si="13"/>
        <v>0</v>
      </c>
      <c r="E50" s="109" t="s">
        <v>13</v>
      </c>
      <c r="F50" s="110">
        <v>94574</v>
      </c>
      <c r="G50" s="110">
        <v>480</v>
      </c>
      <c r="H50" s="110">
        <f t="shared" si="14"/>
        <v>95054</v>
      </c>
    </row>
    <row r="51" spans="1:8" ht="15" customHeight="1" x14ac:dyDescent="0.3">
      <c r="A51" s="109" t="s">
        <v>14</v>
      </c>
      <c r="B51" s="110">
        <v>201322</v>
      </c>
      <c r="C51" s="110">
        <v>38</v>
      </c>
      <c r="D51" s="110">
        <f t="shared" si="13"/>
        <v>201360</v>
      </c>
      <c r="E51" s="109" t="s">
        <v>14</v>
      </c>
      <c r="F51" s="110">
        <v>183009</v>
      </c>
      <c r="G51" s="110">
        <v>1124</v>
      </c>
      <c r="H51" s="110">
        <f t="shared" si="14"/>
        <v>184133</v>
      </c>
    </row>
    <row r="52" spans="1:8" ht="15" customHeight="1" x14ac:dyDescent="0.3">
      <c r="A52" s="109" t="s">
        <v>15</v>
      </c>
      <c r="B52" s="110">
        <v>301720</v>
      </c>
      <c r="C52" s="110">
        <v>70</v>
      </c>
      <c r="D52" s="110">
        <f t="shared" si="13"/>
        <v>301790</v>
      </c>
      <c r="E52" s="109" t="s">
        <v>15</v>
      </c>
      <c r="F52" s="110">
        <v>256095</v>
      </c>
      <c r="G52" s="110">
        <v>1431</v>
      </c>
      <c r="H52" s="110">
        <f t="shared" si="14"/>
        <v>257526</v>
      </c>
    </row>
    <row r="53" spans="1:8" ht="15" customHeight="1" x14ac:dyDescent="0.3">
      <c r="A53" s="109" t="s">
        <v>16</v>
      </c>
      <c r="B53" s="110">
        <v>203042</v>
      </c>
      <c r="C53" s="110">
        <v>0</v>
      </c>
      <c r="D53" s="110">
        <f t="shared" si="13"/>
        <v>203042</v>
      </c>
      <c r="E53" s="109" t="s">
        <v>16</v>
      </c>
      <c r="F53" s="110">
        <v>183678</v>
      </c>
      <c r="G53" s="110">
        <v>832</v>
      </c>
      <c r="H53" s="110">
        <f t="shared" si="14"/>
        <v>184510</v>
      </c>
    </row>
    <row r="54" spans="1:8" ht="15" customHeight="1" x14ac:dyDescent="0.3">
      <c r="A54" s="109" t="s">
        <v>17</v>
      </c>
      <c r="B54" s="110">
        <v>173114</v>
      </c>
      <c r="C54" s="110">
        <v>0</v>
      </c>
      <c r="D54" s="110">
        <f t="shared" si="13"/>
        <v>173114</v>
      </c>
      <c r="E54" s="109" t="s">
        <v>17</v>
      </c>
      <c r="F54" s="110">
        <v>142222</v>
      </c>
      <c r="G54" s="110">
        <v>489</v>
      </c>
      <c r="H54" s="110">
        <f t="shared" si="14"/>
        <v>142711</v>
      </c>
    </row>
    <row r="55" spans="1:8" ht="15" customHeight="1" x14ac:dyDescent="0.3">
      <c r="A55" s="109" t="s">
        <v>18</v>
      </c>
      <c r="B55" s="110">
        <v>45311</v>
      </c>
      <c r="C55" s="110">
        <v>0</v>
      </c>
      <c r="D55" s="110">
        <f t="shared" si="13"/>
        <v>45311</v>
      </c>
      <c r="E55" s="109" t="s">
        <v>18</v>
      </c>
      <c r="F55" s="110">
        <v>56045</v>
      </c>
      <c r="G55" s="110">
        <v>207</v>
      </c>
      <c r="H55" s="110">
        <f t="shared" si="14"/>
        <v>56252</v>
      </c>
    </row>
    <row r="56" spans="1:8" ht="15" customHeight="1" x14ac:dyDescent="0.3">
      <c r="A56" s="109" t="s">
        <v>19</v>
      </c>
      <c r="B56" s="110">
        <v>43029</v>
      </c>
      <c r="C56" s="110">
        <v>0</v>
      </c>
      <c r="D56" s="110">
        <f t="shared" si="13"/>
        <v>43029</v>
      </c>
      <c r="E56" s="109" t="s">
        <v>19</v>
      </c>
      <c r="F56" s="110">
        <v>48247</v>
      </c>
      <c r="G56" s="110">
        <v>190</v>
      </c>
      <c r="H56" s="110">
        <f t="shared" si="14"/>
        <v>48437</v>
      </c>
    </row>
    <row r="57" spans="1:8" ht="15" customHeight="1" x14ac:dyDescent="0.3">
      <c r="A57" s="108">
        <v>2019</v>
      </c>
      <c r="B57" s="107">
        <f>SUM(B58:B69)</f>
        <v>6412593</v>
      </c>
      <c r="C57" s="107">
        <f t="shared" ref="C57:D57" si="15">SUM(C58:C69)</f>
        <v>2116</v>
      </c>
      <c r="D57" s="107">
        <f t="shared" si="15"/>
        <v>6414709</v>
      </c>
      <c r="E57" s="108">
        <v>2019</v>
      </c>
      <c r="F57" s="107">
        <f>SUM(F58:F69)</f>
        <v>3973656</v>
      </c>
      <c r="G57" s="107">
        <f t="shared" ref="G57:H57" si="16">SUM(G58:G69)</f>
        <v>16186</v>
      </c>
      <c r="H57" s="107">
        <f t="shared" si="16"/>
        <v>3989842</v>
      </c>
    </row>
    <row r="58" spans="1:8" ht="15" customHeight="1" x14ac:dyDescent="0.3">
      <c r="A58" s="109" t="s">
        <v>8</v>
      </c>
      <c r="B58" s="110">
        <v>271630</v>
      </c>
      <c r="C58" s="110">
        <v>0</v>
      </c>
      <c r="D58" s="110">
        <f>SUM(B58:C58)</f>
        <v>271630</v>
      </c>
      <c r="E58" s="109" t="s">
        <v>8</v>
      </c>
      <c r="F58" s="110">
        <v>228675</v>
      </c>
      <c r="G58" s="110">
        <v>456</v>
      </c>
      <c r="H58" s="110">
        <f>SUM(F58:G58)</f>
        <v>229131</v>
      </c>
    </row>
    <row r="59" spans="1:8" ht="15" customHeight="1" x14ac:dyDescent="0.3">
      <c r="A59" s="109" t="s">
        <v>9</v>
      </c>
      <c r="B59" s="110">
        <v>251571</v>
      </c>
      <c r="C59" s="110">
        <v>0</v>
      </c>
      <c r="D59" s="110">
        <f t="shared" ref="D59:D69" si="17">SUM(B59:C59)</f>
        <v>251571</v>
      </c>
      <c r="E59" s="109" t="s">
        <v>9</v>
      </c>
      <c r="F59" s="110">
        <v>224973</v>
      </c>
      <c r="G59" s="110">
        <v>465</v>
      </c>
      <c r="H59" s="110">
        <f t="shared" ref="H59:H69" si="18">SUM(F59:G59)</f>
        <v>225438</v>
      </c>
    </row>
    <row r="60" spans="1:8" ht="15" customHeight="1" x14ac:dyDescent="0.3">
      <c r="A60" s="109" t="s">
        <v>10</v>
      </c>
      <c r="B60" s="110">
        <v>356299</v>
      </c>
      <c r="C60" s="110">
        <v>0</v>
      </c>
      <c r="D60" s="110">
        <f t="shared" si="17"/>
        <v>356299</v>
      </c>
      <c r="E60" s="109" t="s">
        <v>10</v>
      </c>
      <c r="F60" s="110">
        <v>259746</v>
      </c>
      <c r="G60" s="110">
        <v>549</v>
      </c>
      <c r="H60" s="110">
        <f t="shared" si="18"/>
        <v>260295</v>
      </c>
    </row>
    <row r="61" spans="1:8" ht="15" customHeight="1" x14ac:dyDescent="0.3">
      <c r="A61" s="109" t="s">
        <v>11</v>
      </c>
      <c r="B61" s="110">
        <v>511163</v>
      </c>
      <c r="C61" s="110">
        <v>45</v>
      </c>
      <c r="D61" s="110">
        <f t="shared" si="17"/>
        <v>511208</v>
      </c>
      <c r="E61" s="109" t="s">
        <v>11</v>
      </c>
      <c r="F61" s="110">
        <v>276237</v>
      </c>
      <c r="G61" s="110">
        <v>988</v>
      </c>
      <c r="H61" s="110">
        <f t="shared" si="18"/>
        <v>277225</v>
      </c>
    </row>
    <row r="62" spans="1:8" ht="15" customHeight="1" x14ac:dyDescent="0.3">
      <c r="A62" s="109" t="s">
        <v>12</v>
      </c>
      <c r="B62" s="110">
        <v>593359</v>
      </c>
      <c r="C62" s="110">
        <v>300</v>
      </c>
      <c r="D62" s="110">
        <f t="shared" si="17"/>
        <v>593659</v>
      </c>
      <c r="E62" s="109" t="s">
        <v>12</v>
      </c>
      <c r="F62" s="110">
        <v>353056</v>
      </c>
      <c r="G62" s="110">
        <v>1191</v>
      </c>
      <c r="H62" s="110">
        <f t="shared" si="18"/>
        <v>354247</v>
      </c>
    </row>
    <row r="63" spans="1:8" ht="15" customHeight="1" x14ac:dyDescent="0.3">
      <c r="A63" s="109" t="s">
        <v>13</v>
      </c>
      <c r="B63" s="110">
        <v>699035</v>
      </c>
      <c r="C63" s="110">
        <v>395</v>
      </c>
      <c r="D63" s="110">
        <f t="shared" si="17"/>
        <v>699430</v>
      </c>
      <c r="E63" s="109" t="s">
        <v>13</v>
      </c>
      <c r="F63" s="110">
        <v>399476</v>
      </c>
      <c r="G63" s="110">
        <v>2376</v>
      </c>
      <c r="H63" s="110">
        <f t="shared" si="18"/>
        <v>401852</v>
      </c>
    </row>
    <row r="64" spans="1:8" ht="15" customHeight="1" x14ac:dyDescent="0.3">
      <c r="A64" s="109" t="s">
        <v>14</v>
      </c>
      <c r="B64" s="110">
        <v>864861</v>
      </c>
      <c r="C64" s="110">
        <v>435</v>
      </c>
      <c r="D64" s="110">
        <f t="shared" si="17"/>
        <v>865296</v>
      </c>
      <c r="E64" s="109" t="s">
        <v>14</v>
      </c>
      <c r="F64" s="110">
        <v>456239</v>
      </c>
      <c r="G64" s="110">
        <v>3419</v>
      </c>
      <c r="H64" s="110">
        <f t="shared" si="18"/>
        <v>459658</v>
      </c>
    </row>
    <row r="65" spans="1:8" ht="15" customHeight="1" x14ac:dyDescent="0.3">
      <c r="A65" s="109" t="s">
        <v>15</v>
      </c>
      <c r="B65" s="110">
        <v>876070</v>
      </c>
      <c r="C65" s="110">
        <v>528</v>
      </c>
      <c r="D65" s="110">
        <f t="shared" si="17"/>
        <v>876598</v>
      </c>
      <c r="E65" s="109" t="s">
        <v>15</v>
      </c>
      <c r="F65" s="110">
        <v>478408</v>
      </c>
      <c r="G65" s="110">
        <v>3172</v>
      </c>
      <c r="H65" s="110">
        <f t="shared" si="18"/>
        <v>481580</v>
      </c>
    </row>
    <row r="66" spans="1:8" ht="15" customHeight="1" x14ac:dyDescent="0.3">
      <c r="A66" s="109" t="s">
        <v>16</v>
      </c>
      <c r="B66" s="110">
        <v>734112</v>
      </c>
      <c r="C66" s="110">
        <v>413</v>
      </c>
      <c r="D66" s="110">
        <f t="shared" si="17"/>
        <v>734525</v>
      </c>
      <c r="E66" s="109" t="s">
        <v>16</v>
      </c>
      <c r="F66" s="110">
        <v>429909</v>
      </c>
      <c r="G66" s="110">
        <v>1862</v>
      </c>
      <c r="H66" s="110">
        <f t="shared" si="18"/>
        <v>431771</v>
      </c>
    </row>
    <row r="67" spans="1:8" ht="15" customHeight="1" x14ac:dyDescent="0.3">
      <c r="A67" s="109" t="s">
        <v>17</v>
      </c>
      <c r="B67" s="110">
        <v>563672</v>
      </c>
      <c r="C67" s="110">
        <v>0</v>
      </c>
      <c r="D67" s="110">
        <f t="shared" si="17"/>
        <v>563672</v>
      </c>
      <c r="E67" s="109" t="s">
        <v>17</v>
      </c>
      <c r="F67" s="110">
        <v>361969</v>
      </c>
      <c r="G67" s="110">
        <v>813</v>
      </c>
      <c r="H67" s="110">
        <f t="shared" si="18"/>
        <v>362782</v>
      </c>
    </row>
    <row r="68" spans="1:8" ht="15" customHeight="1" x14ac:dyDescent="0.3">
      <c r="A68" s="109" t="s">
        <v>18</v>
      </c>
      <c r="B68" s="110">
        <v>390904</v>
      </c>
      <c r="C68" s="110">
        <v>0</v>
      </c>
      <c r="D68" s="110">
        <f t="shared" si="17"/>
        <v>390904</v>
      </c>
      <c r="E68" s="109" t="s">
        <v>18</v>
      </c>
      <c r="F68" s="110">
        <v>262558</v>
      </c>
      <c r="G68" s="110">
        <v>428</v>
      </c>
      <c r="H68" s="110">
        <f t="shared" si="18"/>
        <v>262986</v>
      </c>
    </row>
    <row r="69" spans="1:8" ht="15" customHeight="1" x14ac:dyDescent="0.3">
      <c r="A69" s="109" t="s">
        <v>19</v>
      </c>
      <c r="B69" s="110">
        <v>299917</v>
      </c>
      <c r="C69" s="110">
        <v>0</v>
      </c>
      <c r="D69" s="110">
        <f t="shared" si="17"/>
        <v>299917</v>
      </c>
      <c r="E69" s="109" t="s">
        <v>19</v>
      </c>
      <c r="F69" s="110">
        <v>242410</v>
      </c>
      <c r="G69" s="110">
        <v>467</v>
      </c>
      <c r="H69" s="110">
        <f t="shared" si="18"/>
        <v>242877</v>
      </c>
    </row>
    <row r="70" spans="1:8" ht="15" customHeight="1" x14ac:dyDescent="0.3">
      <c r="A70" s="108">
        <v>2018</v>
      </c>
      <c r="B70" s="107">
        <f>SUM(B71:B82)</f>
        <v>5727439</v>
      </c>
      <c r="C70" s="107">
        <f t="shared" ref="C70:D70" si="19">SUM(C71:C82)</f>
        <v>1964</v>
      </c>
      <c r="D70" s="107">
        <f t="shared" si="19"/>
        <v>5729403</v>
      </c>
      <c r="E70" s="108">
        <v>2018</v>
      </c>
      <c r="F70" s="107">
        <f>SUM(F71:F82)</f>
        <v>3961147</v>
      </c>
      <c r="G70" s="107">
        <f t="shared" ref="G70:H70" si="20">SUM(G71:G82)</f>
        <v>15554</v>
      </c>
      <c r="H70" s="107">
        <f t="shared" si="20"/>
        <v>3976701</v>
      </c>
    </row>
    <row r="71" spans="1:8" ht="15" customHeight="1" x14ac:dyDescent="0.3">
      <c r="A71" s="109" t="s">
        <v>8</v>
      </c>
      <c r="B71" s="110">
        <v>250039</v>
      </c>
      <c r="C71" s="110">
        <v>0</v>
      </c>
      <c r="D71" s="110">
        <f>SUM(B71:C71)</f>
        <v>250039</v>
      </c>
      <c r="E71" s="109" t="s">
        <v>8</v>
      </c>
      <c r="F71" s="110">
        <v>211772</v>
      </c>
      <c r="G71" s="110">
        <v>389</v>
      </c>
      <c r="H71" s="110">
        <f>SUM(F71:G71)</f>
        <v>212161</v>
      </c>
    </row>
    <row r="72" spans="1:8" ht="15" customHeight="1" x14ac:dyDescent="0.3">
      <c r="A72" s="109" t="s">
        <v>9</v>
      </c>
      <c r="B72" s="110">
        <v>214954</v>
      </c>
      <c r="C72" s="110">
        <v>0</v>
      </c>
      <c r="D72" s="110">
        <f t="shared" ref="D72:D82" si="21">SUM(B72:C72)</f>
        <v>214954</v>
      </c>
      <c r="E72" s="109" t="s">
        <v>9</v>
      </c>
      <c r="F72" s="110">
        <v>203564</v>
      </c>
      <c r="G72" s="110">
        <v>455</v>
      </c>
      <c r="H72" s="110">
        <f t="shared" ref="H72:H82" si="22">SUM(F72:G72)</f>
        <v>204019</v>
      </c>
    </row>
    <row r="73" spans="1:8" ht="15" customHeight="1" x14ac:dyDescent="0.3">
      <c r="A73" s="109" t="s">
        <v>10</v>
      </c>
      <c r="B73" s="110">
        <v>304157</v>
      </c>
      <c r="C73" s="110">
        <v>0</v>
      </c>
      <c r="D73" s="110">
        <f t="shared" si="21"/>
        <v>304157</v>
      </c>
      <c r="E73" s="109" t="s">
        <v>10</v>
      </c>
      <c r="F73" s="110">
        <v>237847</v>
      </c>
      <c r="G73" s="110">
        <v>495</v>
      </c>
      <c r="H73" s="110">
        <f t="shared" si="22"/>
        <v>238342</v>
      </c>
    </row>
    <row r="74" spans="1:8" ht="15" customHeight="1" x14ac:dyDescent="0.3">
      <c r="A74" s="109" t="s">
        <v>11</v>
      </c>
      <c r="B74" s="110">
        <v>424237</v>
      </c>
      <c r="C74" s="110">
        <v>61</v>
      </c>
      <c r="D74" s="110">
        <f t="shared" si="21"/>
        <v>424298</v>
      </c>
      <c r="E74" s="109" t="s">
        <v>11</v>
      </c>
      <c r="F74" s="110">
        <v>282673</v>
      </c>
      <c r="G74" s="110">
        <v>790</v>
      </c>
      <c r="H74" s="110">
        <f t="shared" si="22"/>
        <v>283463</v>
      </c>
    </row>
    <row r="75" spans="1:8" ht="15" customHeight="1" x14ac:dyDescent="0.3">
      <c r="A75" s="109" t="s">
        <v>12</v>
      </c>
      <c r="B75" s="110">
        <v>541125</v>
      </c>
      <c r="C75" s="110">
        <v>238</v>
      </c>
      <c r="D75" s="110">
        <f t="shared" si="21"/>
        <v>541363</v>
      </c>
      <c r="E75" s="109" t="s">
        <v>12</v>
      </c>
      <c r="F75" s="110">
        <v>351675</v>
      </c>
      <c r="G75" s="110">
        <v>1038</v>
      </c>
      <c r="H75" s="110">
        <f t="shared" si="22"/>
        <v>352713</v>
      </c>
    </row>
    <row r="76" spans="1:8" ht="15" customHeight="1" x14ac:dyDescent="0.3">
      <c r="A76" s="109" t="s">
        <v>13</v>
      </c>
      <c r="B76" s="110">
        <v>659908</v>
      </c>
      <c r="C76" s="110">
        <v>398</v>
      </c>
      <c r="D76" s="110">
        <f t="shared" si="21"/>
        <v>660306</v>
      </c>
      <c r="E76" s="109" t="s">
        <v>13</v>
      </c>
      <c r="F76" s="110">
        <v>388800</v>
      </c>
      <c r="G76" s="110">
        <v>2337</v>
      </c>
      <c r="H76" s="110">
        <f t="shared" si="22"/>
        <v>391137</v>
      </c>
    </row>
    <row r="77" spans="1:8" ht="15" customHeight="1" x14ac:dyDescent="0.3">
      <c r="A77" s="109" t="s">
        <v>14</v>
      </c>
      <c r="B77" s="110">
        <v>797192</v>
      </c>
      <c r="C77" s="110">
        <v>436</v>
      </c>
      <c r="D77" s="110">
        <f t="shared" si="21"/>
        <v>797628</v>
      </c>
      <c r="E77" s="109" t="s">
        <v>14</v>
      </c>
      <c r="F77" s="110">
        <v>459323</v>
      </c>
      <c r="G77" s="110">
        <v>3351</v>
      </c>
      <c r="H77" s="110">
        <f t="shared" si="22"/>
        <v>462674</v>
      </c>
    </row>
    <row r="78" spans="1:8" ht="15" customHeight="1" x14ac:dyDescent="0.3">
      <c r="A78" s="109" t="s">
        <v>15</v>
      </c>
      <c r="B78" s="110">
        <v>767984</v>
      </c>
      <c r="C78" s="110">
        <v>502</v>
      </c>
      <c r="D78" s="110">
        <f t="shared" si="21"/>
        <v>768486</v>
      </c>
      <c r="E78" s="109" t="s">
        <v>15</v>
      </c>
      <c r="F78" s="110">
        <v>482072</v>
      </c>
      <c r="G78" s="110">
        <v>2896</v>
      </c>
      <c r="H78" s="110">
        <f t="shared" si="22"/>
        <v>484968</v>
      </c>
    </row>
    <row r="79" spans="1:8" ht="15" customHeight="1" x14ac:dyDescent="0.3">
      <c r="A79" s="109" t="s">
        <v>16</v>
      </c>
      <c r="B79" s="110">
        <v>655189</v>
      </c>
      <c r="C79" s="110">
        <v>329</v>
      </c>
      <c r="D79" s="110">
        <f t="shared" si="21"/>
        <v>655518</v>
      </c>
      <c r="E79" s="109" t="s">
        <v>16</v>
      </c>
      <c r="F79" s="110">
        <v>436333</v>
      </c>
      <c r="G79" s="110">
        <v>1919</v>
      </c>
      <c r="H79" s="110">
        <f t="shared" si="22"/>
        <v>438252</v>
      </c>
    </row>
    <row r="80" spans="1:8" ht="15" customHeight="1" x14ac:dyDescent="0.3">
      <c r="A80" s="109" t="s">
        <v>17</v>
      </c>
      <c r="B80" s="110">
        <v>514107</v>
      </c>
      <c r="C80" s="110">
        <v>0</v>
      </c>
      <c r="D80" s="110">
        <f t="shared" si="21"/>
        <v>514107</v>
      </c>
      <c r="E80" s="109" t="s">
        <v>17</v>
      </c>
      <c r="F80" s="110">
        <v>369517</v>
      </c>
      <c r="G80" s="110">
        <v>792</v>
      </c>
      <c r="H80" s="110">
        <f t="shared" si="22"/>
        <v>370309</v>
      </c>
    </row>
    <row r="81" spans="1:8" ht="15" customHeight="1" x14ac:dyDescent="0.3">
      <c r="A81" s="109" t="s">
        <v>18</v>
      </c>
      <c r="B81" s="110">
        <v>318976</v>
      </c>
      <c r="C81" s="110">
        <v>0</v>
      </c>
      <c r="D81" s="110">
        <f t="shared" si="21"/>
        <v>318976</v>
      </c>
      <c r="E81" s="109" t="s">
        <v>18</v>
      </c>
      <c r="F81" s="110">
        <v>277342</v>
      </c>
      <c r="G81" s="110">
        <v>538</v>
      </c>
      <c r="H81" s="110">
        <f t="shared" si="22"/>
        <v>277880</v>
      </c>
    </row>
    <row r="82" spans="1:8" ht="15" customHeight="1" x14ac:dyDescent="0.3">
      <c r="A82" s="109" t="s">
        <v>19</v>
      </c>
      <c r="B82" s="110">
        <v>279571</v>
      </c>
      <c r="C82" s="110">
        <v>0</v>
      </c>
      <c r="D82" s="110">
        <f t="shared" si="21"/>
        <v>279571</v>
      </c>
      <c r="E82" s="109" t="s">
        <v>19</v>
      </c>
      <c r="F82" s="110">
        <v>260229</v>
      </c>
      <c r="G82" s="110">
        <v>554</v>
      </c>
      <c r="H82" s="110">
        <f t="shared" si="22"/>
        <v>260783</v>
      </c>
    </row>
    <row r="83" spans="1:8" ht="15" customHeight="1" x14ac:dyDescent="0.3">
      <c r="A83" s="108">
        <v>2017</v>
      </c>
      <c r="B83" s="107">
        <f>SUM(B84:B95)</f>
        <v>4797365</v>
      </c>
      <c r="C83" s="107">
        <f t="shared" ref="C83:D83" si="23">SUM(C84:C95)</f>
        <v>1792</v>
      </c>
      <c r="D83" s="107">
        <f t="shared" si="23"/>
        <v>4799157</v>
      </c>
      <c r="E83" s="108">
        <v>2017</v>
      </c>
      <c r="F83" s="107">
        <f>SUM(F84:F95)</f>
        <v>3744745</v>
      </c>
      <c r="G83" s="107">
        <f t="shared" ref="G83:H83" si="24">SUM(G84:G95)</f>
        <v>13384</v>
      </c>
      <c r="H83" s="107">
        <f t="shared" si="24"/>
        <v>3758129</v>
      </c>
    </row>
    <row r="84" spans="1:8" ht="15" customHeight="1" x14ac:dyDescent="0.3">
      <c r="A84" s="109" t="s">
        <v>8</v>
      </c>
      <c r="B84" s="110">
        <v>205391</v>
      </c>
      <c r="C84" s="110">
        <v>0</v>
      </c>
      <c r="D84" s="110">
        <f>SUM(B84:C84)</f>
        <v>205391</v>
      </c>
      <c r="E84" s="109" t="s">
        <v>8</v>
      </c>
      <c r="F84" s="110">
        <v>217071</v>
      </c>
      <c r="G84" s="110">
        <v>380</v>
      </c>
      <c r="H84" s="110">
        <f>SUM(F84:G84)</f>
        <v>217451</v>
      </c>
    </row>
    <row r="85" spans="1:8" s="74" customFormat="1" ht="15" customHeight="1" x14ac:dyDescent="0.3">
      <c r="A85" s="109" t="s">
        <v>9</v>
      </c>
      <c r="B85" s="110">
        <v>163412</v>
      </c>
      <c r="C85" s="110">
        <v>0</v>
      </c>
      <c r="D85" s="110">
        <f t="shared" ref="D85:D95" si="25">SUM(B85:C85)</f>
        <v>163412</v>
      </c>
      <c r="E85" s="109" t="s">
        <v>9</v>
      </c>
      <c r="F85" s="110">
        <v>222039</v>
      </c>
      <c r="G85" s="110">
        <v>411</v>
      </c>
      <c r="H85" s="110">
        <f t="shared" ref="H85:H95" si="26">SUM(F85:G85)</f>
        <v>222450</v>
      </c>
    </row>
    <row r="86" spans="1:8" s="74" customFormat="1" ht="15" customHeight="1" x14ac:dyDescent="0.3">
      <c r="A86" s="109" t="s">
        <v>10</v>
      </c>
      <c r="B86" s="110">
        <v>242291</v>
      </c>
      <c r="C86" s="110">
        <v>0</v>
      </c>
      <c r="D86" s="110">
        <f t="shared" si="25"/>
        <v>242291</v>
      </c>
      <c r="E86" s="109" t="s">
        <v>10</v>
      </c>
      <c r="F86" s="110">
        <v>251390</v>
      </c>
      <c r="G86" s="110">
        <v>440</v>
      </c>
      <c r="H86" s="110">
        <f t="shared" si="26"/>
        <v>251830</v>
      </c>
    </row>
    <row r="87" spans="1:8" s="74" customFormat="1" ht="15" customHeight="1" x14ac:dyDescent="0.3">
      <c r="A87" s="109" t="s">
        <v>11</v>
      </c>
      <c r="B87" s="110">
        <v>382015</v>
      </c>
      <c r="C87" s="110">
        <v>75</v>
      </c>
      <c r="D87" s="110">
        <f t="shared" si="25"/>
        <v>382090</v>
      </c>
      <c r="E87" s="109" t="s">
        <v>11</v>
      </c>
      <c r="F87" s="110">
        <v>259296</v>
      </c>
      <c r="G87" s="110">
        <v>775</v>
      </c>
      <c r="H87" s="110">
        <f t="shared" si="26"/>
        <v>260071</v>
      </c>
    </row>
    <row r="88" spans="1:8" s="74" customFormat="1" ht="15" customHeight="1" x14ac:dyDescent="0.3">
      <c r="A88" s="109" t="s">
        <v>12</v>
      </c>
      <c r="B88" s="110">
        <v>433515</v>
      </c>
      <c r="C88" s="110">
        <v>143</v>
      </c>
      <c r="D88" s="110">
        <f t="shared" si="25"/>
        <v>433658</v>
      </c>
      <c r="E88" s="109" t="s">
        <v>12</v>
      </c>
      <c r="F88" s="110">
        <v>317472</v>
      </c>
      <c r="G88" s="110">
        <v>920</v>
      </c>
      <c r="H88" s="110">
        <f t="shared" si="26"/>
        <v>318392</v>
      </c>
    </row>
    <row r="89" spans="1:8" ht="15" customHeight="1" x14ac:dyDescent="0.3">
      <c r="A89" s="109" t="s">
        <v>13</v>
      </c>
      <c r="B89" s="110">
        <v>519704</v>
      </c>
      <c r="C89" s="110">
        <v>201</v>
      </c>
      <c r="D89" s="110">
        <f t="shared" si="25"/>
        <v>519905</v>
      </c>
      <c r="E89" s="109" t="s">
        <v>13</v>
      </c>
      <c r="F89" s="110">
        <v>364059</v>
      </c>
      <c r="G89" s="110">
        <v>1963</v>
      </c>
      <c r="H89" s="110">
        <f t="shared" si="26"/>
        <v>366022</v>
      </c>
    </row>
    <row r="90" spans="1:8" ht="15" customHeight="1" x14ac:dyDescent="0.3">
      <c r="A90" s="109" t="s">
        <v>14</v>
      </c>
      <c r="B90" s="110">
        <v>675219</v>
      </c>
      <c r="C90" s="110">
        <v>479</v>
      </c>
      <c r="D90" s="110">
        <f t="shared" si="25"/>
        <v>675698</v>
      </c>
      <c r="E90" s="109" t="s">
        <v>14</v>
      </c>
      <c r="F90" s="110">
        <v>421005</v>
      </c>
      <c r="G90" s="110">
        <v>2966</v>
      </c>
      <c r="H90" s="110">
        <f t="shared" si="26"/>
        <v>423971</v>
      </c>
    </row>
    <row r="91" spans="1:8" ht="15" customHeight="1" x14ac:dyDescent="0.3">
      <c r="A91" s="109" t="s">
        <v>15</v>
      </c>
      <c r="B91" s="110">
        <v>671237</v>
      </c>
      <c r="C91" s="110">
        <v>739</v>
      </c>
      <c r="D91" s="110">
        <f t="shared" si="25"/>
        <v>671976</v>
      </c>
      <c r="E91" s="109" t="s">
        <v>15</v>
      </c>
      <c r="F91" s="110">
        <v>430509</v>
      </c>
      <c r="G91" s="110">
        <v>2097</v>
      </c>
      <c r="H91" s="110">
        <f t="shared" si="26"/>
        <v>432606</v>
      </c>
    </row>
    <row r="92" spans="1:8" ht="15" customHeight="1" x14ac:dyDescent="0.3">
      <c r="A92" s="109" t="s">
        <v>16</v>
      </c>
      <c r="B92" s="110">
        <v>580119</v>
      </c>
      <c r="C92" s="110">
        <v>155</v>
      </c>
      <c r="D92" s="110">
        <f t="shared" si="25"/>
        <v>580274</v>
      </c>
      <c r="E92" s="109" t="s">
        <v>16</v>
      </c>
      <c r="F92" s="110">
        <v>399926</v>
      </c>
      <c r="G92" s="110">
        <v>1706</v>
      </c>
      <c r="H92" s="110">
        <f t="shared" si="26"/>
        <v>401632</v>
      </c>
    </row>
    <row r="93" spans="1:8" ht="15" customHeight="1" x14ac:dyDescent="0.3">
      <c r="A93" s="109" t="s">
        <v>17</v>
      </c>
      <c r="B93" s="110">
        <v>442337</v>
      </c>
      <c r="C93" s="110">
        <v>0</v>
      </c>
      <c r="D93" s="110">
        <f t="shared" si="25"/>
        <v>442337</v>
      </c>
      <c r="E93" s="109" t="s">
        <v>17</v>
      </c>
      <c r="F93" s="110">
        <v>372753</v>
      </c>
      <c r="G93" s="110">
        <v>901</v>
      </c>
      <c r="H93" s="110">
        <f t="shared" si="26"/>
        <v>373654</v>
      </c>
    </row>
    <row r="94" spans="1:8" ht="15" customHeight="1" x14ac:dyDescent="0.3">
      <c r="A94" s="109" t="s">
        <v>18</v>
      </c>
      <c r="B94" s="110">
        <v>250250</v>
      </c>
      <c r="C94" s="110">
        <v>0</v>
      </c>
      <c r="D94" s="110">
        <f t="shared" si="25"/>
        <v>250250</v>
      </c>
      <c r="E94" s="109" t="s">
        <v>18</v>
      </c>
      <c r="F94" s="110">
        <v>252955</v>
      </c>
      <c r="G94" s="110">
        <v>421</v>
      </c>
      <c r="H94" s="110">
        <f t="shared" si="26"/>
        <v>253376</v>
      </c>
    </row>
    <row r="95" spans="1:8" ht="15" customHeight="1" x14ac:dyDescent="0.3">
      <c r="A95" s="109" t="s">
        <v>19</v>
      </c>
      <c r="B95" s="110">
        <v>231875</v>
      </c>
      <c r="C95" s="110">
        <v>0</v>
      </c>
      <c r="D95" s="110">
        <f t="shared" si="25"/>
        <v>231875</v>
      </c>
      <c r="E95" s="109" t="s">
        <v>19</v>
      </c>
      <c r="F95" s="110">
        <v>236270</v>
      </c>
      <c r="G95" s="110">
        <v>404</v>
      </c>
      <c r="H95" s="110">
        <f t="shared" si="26"/>
        <v>236674</v>
      </c>
    </row>
    <row r="96" spans="1:8" ht="15" customHeight="1" x14ac:dyDescent="0.3">
      <c r="A96" s="108">
        <v>2016</v>
      </c>
      <c r="B96" s="107">
        <f>SUM(B97:B108)</f>
        <v>4521127</v>
      </c>
      <c r="C96" s="107">
        <f t="shared" ref="C96:D96" si="27">SUM(C97:C108)</f>
        <v>3817</v>
      </c>
      <c r="D96" s="107">
        <f t="shared" si="27"/>
        <v>4524944</v>
      </c>
      <c r="E96" s="108">
        <v>2016</v>
      </c>
      <c r="F96" s="107">
        <f>SUM(F97:F108)</f>
        <v>3626207</v>
      </c>
      <c r="G96" s="107">
        <f t="shared" ref="G96:H96" si="28">SUM(G97:G108)</f>
        <v>14203</v>
      </c>
      <c r="H96" s="107">
        <f t="shared" si="28"/>
        <v>3640410</v>
      </c>
    </row>
    <row r="97" spans="1:8" ht="15" customHeight="1" x14ac:dyDescent="0.3">
      <c r="A97" s="109" t="s">
        <v>8</v>
      </c>
      <c r="B97" s="110">
        <v>197376</v>
      </c>
      <c r="C97" s="110">
        <v>0</v>
      </c>
      <c r="D97" s="110">
        <f>SUM(B97:C97)</f>
        <v>197376</v>
      </c>
      <c r="E97" s="109" t="s">
        <v>8</v>
      </c>
      <c r="F97" s="110">
        <v>220881</v>
      </c>
      <c r="G97" s="110">
        <v>316</v>
      </c>
      <c r="H97" s="110">
        <f>SUM(F97:G97)</f>
        <v>221197</v>
      </c>
    </row>
    <row r="98" spans="1:8" s="74" customFormat="1" ht="15" customHeight="1" x14ac:dyDescent="0.3">
      <c r="A98" s="109" t="s">
        <v>9</v>
      </c>
      <c r="B98" s="110">
        <v>175791</v>
      </c>
      <c r="C98" s="110">
        <v>0</v>
      </c>
      <c r="D98" s="110">
        <f t="shared" ref="D98:D108" si="29">SUM(B98:C98)</f>
        <v>175791</v>
      </c>
      <c r="E98" s="109" t="s">
        <v>9</v>
      </c>
      <c r="F98" s="110">
        <v>226269</v>
      </c>
      <c r="G98" s="110">
        <v>352</v>
      </c>
      <c r="H98" s="110">
        <f t="shared" ref="H98:H108" si="30">SUM(F98:G98)</f>
        <v>226621</v>
      </c>
    </row>
    <row r="99" spans="1:8" s="74" customFormat="1" ht="15" customHeight="1" x14ac:dyDescent="0.3">
      <c r="A99" s="109" t="s">
        <v>10</v>
      </c>
      <c r="B99" s="110">
        <v>241694</v>
      </c>
      <c r="C99" s="110">
        <v>0</v>
      </c>
      <c r="D99" s="110">
        <f t="shared" si="29"/>
        <v>241694</v>
      </c>
      <c r="E99" s="109" t="s">
        <v>10</v>
      </c>
      <c r="F99" s="110">
        <v>253967</v>
      </c>
      <c r="G99" s="110">
        <v>459</v>
      </c>
      <c r="H99" s="110">
        <f t="shared" si="30"/>
        <v>254426</v>
      </c>
    </row>
    <row r="100" spans="1:8" s="74" customFormat="1" ht="15" customHeight="1" x14ac:dyDescent="0.3">
      <c r="A100" s="109" t="s">
        <v>11</v>
      </c>
      <c r="B100" s="110">
        <v>309548</v>
      </c>
      <c r="C100" s="110">
        <v>147</v>
      </c>
      <c r="D100" s="110">
        <f t="shared" si="29"/>
        <v>309695</v>
      </c>
      <c r="E100" s="109" t="s">
        <v>11</v>
      </c>
      <c r="F100" s="110">
        <v>250468</v>
      </c>
      <c r="G100" s="110">
        <v>987</v>
      </c>
      <c r="H100" s="110">
        <f t="shared" si="30"/>
        <v>251455</v>
      </c>
    </row>
    <row r="101" spans="1:8" s="74" customFormat="1" ht="15" customHeight="1" x14ac:dyDescent="0.3">
      <c r="A101" s="109" t="s">
        <v>12</v>
      </c>
      <c r="B101" s="110">
        <v>422460</v>
      </c>
      <c r="C101" s="110">
        <v>621</v>
      </c>
      <c r="D101" s="110">
        <f t="shared" si="29"/>
        <v>423081</v>
      </c>
      <c r="E101" s="109" t="s">
        <v>12</v>
      </c>
      <c r="F101" s="110">
        <v>331737</v>
      </c>
      <c r="G101" s="110">
        <v>864</v>
      </c>
      <c r="H101" s="110">
        <f t="shared" si="30"/>
        <v>332601</v>
      </c>
    </row>
    <row r="102" spans="1:8" ht="15" customHeight="1" x14ac:dyDescent="0.3">
      <c r="A102" s="109" t="s">
        <v>13</v>
      </c>
      <c r="B102" s="110">
        <v>512696</v>
      </c>
      <c r="C102" s="110">
        <v>683</v>
      </c>
      <c r="D102" s="110">
        <f t="shared" si="29"/>
        <v>513379</v>
      </c>
      <c r="E102" s="109" t="s">
        <v>13</v>
      </c>
      <c r="F102" s="110">
        <v>337446</v>
      </c>
      <c r="G102" s="110">
        <v>1699</v>
      </c>
      <c r="H102" s="110">
        <f t="shared" si="30"/>
        <v>339145</v>
      </c>
    </row>
    <row r="103" spans="1:8" ht="15" customHeight="1" x14ac:dyDescent="0.3">
      <c r="A103" s="109" t="s">
        <v>14</v>
      </c>
      <c r="B103" s="110">
        <v>665159</v>
      </c>
      <c r="C103" s="110">
        <v>1158</v>
      </c>
      <c r="D103" s="110">
        <f t="shared" si="29"/>
        <v>666317</v>
      </c>
      <c r="E103" s="109" t="s">
        <v>14</v>
      </c>
      <c r="F103" s="110">
        <v>388595</v>
      </c>
      <c r="G103" s="110">
        <v>3480</v>
      </c>
      <c r="H103" s="110">
        <f t="shared" si="30"/>
        <v>392075</v>
      </c>
    </row>
    <row r="104" spans="1:8" ht="15" customHeight="1" x14ac:dyDescent="0.3">
      <c r="A104" s="109" t="s">
        <v>15</v>
      </c>
      <c r="B104" s="110">
        <v>619151</v>
      </c>
      <c r="C104" s="110">
        <v>670</v>
      </c>
      <c r="D104" s="110">
        <f t="shared" si="29"/>
        <v>619821</v>
      </c>
      <c r="E104" s="109" t="s">
        <v>15</v>
      </c>
      <c r="F104" s="110">
        <v>414342</v>
      </c>
      <c r="G104" s="110">
        <v>3157</v>
      </c>
      <c r="H104" s="110">
        <f t="shared" si="30"/>
        <v>417499</v>
      </c>
    </row>
    <row r="105" spans="1:8" ht="15" customHeight="1" x14ac:dyDescent="0.3">
      <c r="A105" s="109" t="s">
        <v>16</v>
      </c>
      <c r="B105" s="110">
        <v>545329</v>
      </c>
      <c r="C105" s="110">
        <v>447</v>
      </c>
      <c r="D105" s="110">
        <f t="shared" si="29"/>
        <v>545776</v>
      </c>
      <c r="E105" s="109" t="s">
        <v>16</v>
      </c>
      <c r="F105" s="110">
        <v>381274</v>
      </c>
      <c r="G105" s="110">
        <v>1496</v>
      </c>
      <c r="H105" s="110">
        <f t="shared" si="30"/>
        <v>382770</v>
      </c>
    </row>
    <row r="106" spans="1:8" ht="15" customHeight="1" x14ac:dyDescent="0.3">
      <c r="A106" s="109" t="s">
        <v>17</v>
      </c>
      <c r="B106" s="110">
        <v>386326</v>
      </c>
      <c r="C106" s="110">
        <v>91</v>
      </c>
      <c r="D106" s="110">
        <f t="shared" si="29"/>
        <v>386417</v>
      </c>
      <c r="E106" s="109" t="s">
        <v>17</v>
      </c>
      <c r="F106" s="110">
        <v>314483</v>
      </c>
      <c r="G106" s="110">
        <v>480</v>
      </c>
      <c r="H106" s="110">
        <f t="shared" si="30"/>
        <v>314963</v>
      </c>
    </row>
    <row r="107" spans="1:8" ht="15" customHeight="1" x14ac:dyDescent="0.3">
      <c r="A107" s="109" t="s">
        <v>18</v>
      </c>
      <c r="B107" s="110">
        <v>236597</v>
      </c>
      <c r="C107" s="110">
        <v>0</v>
      </c>
      <c r="D107" s="110">
        <f t="shared" si="29"/>
        <v>236597</v>
      </c>
      <c r="E107" s="109" t="s">
        <v>18</v>
      </c>
      <c r="F107" s="110">
        <v>253843</v>
      </c>
      <c r="G107" s="110">
        <v>490</v>
      </c>
      <c r="H107" s="110">
        <f t="shared" si="30"/>
        <v>254333</v>
      </c>
    </row>
    <row r="108" spans="1:8" ht="15" customHeight="1" x14ac:dyDescent="0.3">
      <c r="A108" s="109" t="s">
        <v>19</v>
      </c>
      <c r="B108" s="110">
        <v>209000</v>
      </c>
      <c r="C108" s="110">
        <v>0</v>
      </c>
      <c r="D108" s="110">
        <f t="shared" si="29"/>
        <v>209000</v>
      </c>
      <c r="E108" s="109" t="s">
        <v>19</v>
      </c>
      <c r="F108" s="110">
        <v>252902</v>
      </c>
      <c r="G108" s="110">
        <v>423</v>
      </c>
      <c r="H108" s="110">
        <f t="shared" si="30"/>
        <v>253325</v>
      </c>
    </row>
    <row r="109" spans="1:8" ht="15" customHeight="1" x14ac:dyDescent="0.3">
      <c r="A109" s="56">
        <v>2015</v>
      </c>
      <c r="B109" s="107">
        <f>SUM(B110:B121)</f>
        <v>4152275</v>
      </c>
      <c r="C109" s="107">
        <f t="shared" ref="C109:D109" si="31">SUM(C110:C121)</f>
        <v>6739</v>
      </c>
      <c r="D109" s="107">
        <f t="shared" si="31"/>
        <v>4159014</v>
      </c>
      <c r="E109" s="56">
        <v>2015</v>
      </c>
      <c r="F109" s="107">
        <f>SUM(F110:F121)</f>
        <v>3268575</v>
      </c>
      <c r="G109" s="107">
        <f>SUM(G110:G121)</f>
        <v>13969</v>
      </c>
      <c r="H109" s="107">
        <f>SUM(H110:H121)</f>
        <v>3282544</v>
      </c>
    </row>
    <row r="110" spans="1:8" ht="15" customHeight="1" x14ac:dyDescent="0.3">
      <c r="A110" s="109" t="s">
        <v>8</v>
      </c>
      <c r="B110" s="110">
        <v>186658</v>
      </c>
      <c r="C110" s="110">
        <v>0</v>
      </c>
      <c r="D110" s="110">
        <f>SUM(B110:C110)</f>
        <v>186658</v>
      </c>
      <c r="E110" s="109" t="s">
        <v>8</v>
      </c>
      <c r="F110" s="110">
        <v>189609</v>
      </c>
      <c r="G110" s="110">
        <v>482</v>
      </c>
      <c r="H110" s="110">
        <f>SUM(F110:G110)</f>
        <v>190091</v>
      </c>
    </row>
    <row r="111" spans="1:8" ht="15" customHeight="1" x14ac:dyDescent="0.3">
      <c r="A111" s="109" t="s">
        <v>9</v>
      </c>
      <c r="B111" s="110">
        <v>150510</v>
      </c>
      <c r="C111" s="110">
        <v>0</v>
      </c>
      <c r="D111" s="110">
        <f t="shared" ref="D111:D121" si="32">SUM(B111:C111)</f>
        <v>150510</v>
      </c>
      <c r="E111" s="109" t="s">
        <v>9</v>
      </c>
      <c r="F111" s="110">
        <v>180059</v>
      </c>
      <c r="G111" s="110">
        <v>442</v>
      </c>
      <c r="H111" s="110">
        <f t="shared" ref="H111:H121" si="33">SUM(F111:G111)</f>
        <v>180501</v>
      </c>
    </row>
    <row r="112" spans="1:8" ht="15" customHeight="1" x14ac:dyDescent="0.3">
      <c r="A112" s="109" t="s">
        <v>10</v>
      </c>
      <c r="B112" s="110">
        <v>217759</v>
      </c>
      <c r="C112" s="110">
        <v>0</v>
      </c>
      <c r="D112" s="110">
        <f t="shared" si="32"/>
        <v>217759</v>
      </c>
      <c r="E112" s="109" t="s">
        <v>10</v>
      </c>
      <c r="F112" s="110">
        <v>199219</v>
      </c>
      <c r="G112" s="110">
        <v>416</v>
      </c>
      <c r="H112" s="110">
        <f t="shared" si="33"/>
        <v>199635</v>
      </c>
    </row>
    <row r="113" spans="1:8" ht="15" customHeight="1" x14ac:dyDescent="0.3">
      <c r="A113" s="109" t="s">
        <v>11</v>
      </c>
      <c r="B113" s="110">
        <v>312647</v>
      </c>
      <c r="C113" s="110">
        <v>202</v>
      </c>
      <c r="D113" s="110">
        <f t="shared" si="32"/>
        <v>312849</v>
      </c>
      <c r="E113" s="109" t="s">
        <v>11</v>
      </c>
      <c r="F113" s="110">
        <v>247939</v>
      </c>
      <c r="G113" s="110">
        <v>1081</v>
      </c>
      <c r="H113" s="110">
        <f t="shared" si="33"/>
        <v>249020</v>
      </c>
    </row>
    <row r="114" spans="1:8" ht="15" customHeight="1" x14ac:dyDescent="0.3">
      <c r="A114" s="109" t="s">
        <v>12</v>
      </c>
      <c r="B114" s="110">
        <v>406694</v>
      </c>
      <c r="C114" s="110">
        <v>889</v>
      </c>
      <c r="D114" s="110">
        <f t="shared" si="32"/>
        <v>407583</v>
      </c>
      <c r="E114" s="109" t="s">
        <v>12</v>
      </c>
      <c r="F114" s="110">
        <v>287114</v>
      </c>
      <c r="G114" s="110">
        <v>1066</v>
      </c>
      <c r="H114" s="110">
        <f>SUM(F114:G114)</f>
        <v>288180</v>
      </c>
    </row>
    <row r="115" spans="1:8" ht="15" customHeight="1" x14ac:dyDescent="0.3">
      <c r="A115" s="109" t="s">
        <v>13</v>
      </c>
      <c r="B115" s="110">
        <v>508215</v>
      </c>
      <c r="C115" s="110">
        <v>1275</v>
      </c>
      <c r="D115" s="110">
        <f t="shared" si="32"/>
        <v>509490</v>
      </c>
      <c r="E115" s="109" t="s">
        <v>13</v>
      </c>
      <c r="F115" s="110">
        <v>327943</v>
      </c>
      <c r="G115" s="110">
        <v>1789</v>
      </c>
      <c r="H115" s="110">
        <f t="shared" si="33"/>
        <v>329732</v>
      </c>
    </row>
    <row r="116" spans="1:8" ht="15" customHeight="1" x14ac:dyDescent="0.3">
      <c r="A116" s="109" t="s">
        <v>14</v>
      </c>
      <c r="B116" s="110">
        <v>603743</v>
      </c>
      <c r="C116" s="110">
        <v>1274</v>
      </c>
      <c r="D116" s="110">
        <f t="shared" si="32"/>
        <v>605017</v>
      </c>
      <c r="E116" s="109" t="s">
        <v>14</v>
      </c>
      <c r="F116" s="110">
        <v>355057</v>
      </c>
      <c r="G116" s="110">
        <v>2873</v>
      </c>
      <c r="H116" s="110">
        <f t="shared" si="33"/>
        <v>357930</v>
      </c>
    </row>
    <row r="117" spans="1:8" ht="15" customHeight="1" x14ac:dyDescent="0.3">
      <c r="A117" s="109" t="s">
        <v>15</v>
      </c>
      <c r="B117" s="110">
        <v>564678</v>
      </c>
      <c r="C117" s="110">
        <v>1468</v>
      </c>
      <c r="D117" s="110">
        <f t="shared" si="32"/>
        <v>566146</v>
      </c>
      <c r="E117" s="109" t="s">
        <v>15</v>
      </c>
      <c r="F117" s="110">
        <v>375288</v>
      </c>
      <c r="G117" s="110">
        <v>2673</v>
      </c>
      <c r="H117" s="110">
        <f t="shared" si="33"/>
        <v>377961</v>
      </c>
    </row>
    <row r="118" spans="1:8" ht="15" customHeight="1" x14ac:dyDescent="0.3">
      <c r="A118" s="109" t="s">
        <v>16</v>
      </c>
      <c r="B118" s="110">
        <v>472270</v>
      </c>
      <c r="C118" s="110">
        <v>1188</v>
      </c>
      <c r="D118" s="110">
        <f t="shared" si="32"/>
        <v>473458</v>
      </c>
      <c r="E118" s="109" t="s">
        <v>16</v>
      </c>
      <c r="F118" s="110">
        <v>336635</v>
      </c>
      <c r="G118" s="110">
        <v>1571</v>
      </c>
      <c r="H118" s="110">
        <f>SUM(F118:G118)</f>
        <v>338206</v>
      </c>
    </row>
    <row r="119" spans="1:8" ht="15" customHeight="1" x14ac:dyDescent="0.3">
      <c r="A119" s="109" t="s">
        <v>17</v>
      </c>
      <c r="B119" s="110">
        <v>336535</v>
      </c>
      <c r="C119" s="110">
        <v>443</v>
      </c>
      <c r="D119" s="110">
        <f t="shared" si="32"/>
        <v>336978</v>
      </c>
      <c r="E119" s="109" t="s">
        <v>17</v>
      </c>
      <c r="F119" s="110">
        <v>290299</v>
      </c>
      <c r="G119" s="110">
        <v>668</v>
      </c>
      <c r="H119" s="110">
        <f t="shared" si="33"/>
        <v>290967</v>
      </c>
    </row>
    <row r="120" spans="1:8" ht="15" customHeight="1" x14ac:dyDescent="0.3">
      <c r="A120" s="109" t="s">
        <v>18</v>
      </c>
      <c r="B120" s="110">
        <v>202728</v>
      </c>
      <c r="C120" s="110">
        <v>0</v>
      </c>
      <c r="D120" s="110">
        <f t="shared" si="32"/>
        <v>202728</v>
      </c>
      <c r="E120" s="109" t="s">
        <v>18</v>
      </c>
      <c r="F120" s="110">
        <v>246140</v>
      </c>
      <c r="G120" s="110">
        <v>446</v>
      </c>
      <c r="H120" s="110">
        <f t="shared" si="33"/>
        <v>246586</v>
      </c>
    </row>
    <row r="121" spans="1:8" ht="15" customHeight="1" x14ac:dyDescent="0.3">
      <c r="A121" s="109" t="s">
        <v>19</v>
      </c>
      <c r="B121" s="110">
        <v>189838</v>
      </c>
      <c r="C121" s="110">
        <v>0</v>
      </c>
      <c r="D121" s="110">
        <f t="shared" si="32"/>
        <v>189838</v>
      </c>
      <c r="E121" s="109" t="s">
        <v>19</v>
      </c>
      <c r="F121" s="110">
        <v>233273</v>
      </c>
      <c r="G121" s="110">
        <v>462</v>
      </c>
      <c r="H121" s="110">
        <f t="shared" si="33"/>
        <v>233735</v>
      </c>
    </row>
    <row r="122" spans="1:8" ht="15" customHeight="1" x14ac:dyDescent="0.3">
      <c r="A122" s="56">
        <v>2014</v>
      </c>
      <c r="B122" s="107">
        <f>SUM(B123:B134)</f>
        <v>3388639</v>
      </c>
      <c r="C122" s="107">
        <f t="shared" ref="C122:D122" si="34">SUM(C123:C134)</f>
        <v>5922</v>
      </c>
      <c r="D122" s="107">
        <f t="shared" si="34"/>
        <v>3394561</v>
      </c>
      <c r="E122" s="56">
        <v>2014</v>
      </c>
      <c r="F122" s="107">
        <f>SUM(F123:F134)</f>
        <v>2674843</v>
      </c>
      <c r="G122" s="107">
        <f t="shared" ref="G122:H122" si="35">SUM(G123:G134)</f>
        <v>14788</v>
      </c>
      <c r="H122" s="107">
        <f t="shared" si="35"/>
        <v>2689631</v>
      </c>
    </row>
    <row r="123" spans="1:8" ht="15" customHeight="1" x14ac:dyDescent="0.3">
      <c r="A123" s="109" t="s">
        <v>8</v>
      </c>
      <c r="B123" s="110">
        <v>142771</v>
      </c>
      <c r="C123" s="110">
        <v>0</v>
      </c>
      <c r="D123" s="110">
        <f>SUM(B123:C123)</f>
        <v>142771</v>
      </c>
      <c r="E123" s="109" t="s">
        <v>8</v>
      </c>
      <c r="F123" s="110">
        <v>132611</v>
      </c>
      <c r="G123" s="110">
        <v>466</v>
      </c>
      <c r="H123" s="110">
        <f>SUM(F123:G123)</f>
        <v>133077</v>
      </c>
    </row>
    <row r="124" spans="1:8" ht="15" customHeight="1" x14ac:dyDescent="0.3">
      <c r="A124" s="109" t="s">
        <v>9</v>
      </c>
      <c r="B124" s="110">
        <v>119287</v>
      </c>
      <c r="C124" s="110">
        <v>0</v>
      </c>
      <c r="D124" s="110">
        <f t="shared" ref="D124:D134" si="36">SUM(B124:C124)</f>
        <v>119287</v>
      </c>
      <c r="E124" s="109" t="s">
        <v>9</v>
      </c>
      <c r="F124" s="110">
        <v>132214</v>
      </c>
      <c r="G124" s="110">
        <v>476</v>
      </c>
      <c r="H124" s="110">
        <f t="shared" ref="H124:H134" si="37">SUM(F124:G124)</f>
        <v>132690</v>
      </c>
    </row>
    <row r="125" spans="1:8" ht="15" customHeight="1" x14ac:dyDescent="0.3">
      <c r="A125" s="109" t="s">
        <v>10</v>
      </c>
      <c r="B125" s="110">
        <v>164468</v>
      </c>
      <c r="C125" s="110">
        <v>0</v>
      </c>
      <c r="D125" s="110">
        <f t="shared" si="36"/>
        <v>164468</v>
      </c>
      <c r="E125" s="109" t="s">
        <v>10</v>
      </c>
      <c r="F125" s="110">
        <v>152241</v>
      </c>
      <c r="G125" s="110">
        <v>495</v>
      </c>
      <c r="H125" s="110">
        <f t="shared" si="37"/>
        <v>152736</v>
      </c>
    </row>
    <row r="126" spans="1:8" ht="15" customHeight="1" x14ac:dyDescent="0.3">
      <c r="A126" s="109" t="s">
        <v>11</v>
      </c>
      <c r="B126" s="110">
        <v>255382</v>
      </c>
      <c r="C126" s="110">
        <v>256</v>
      </c>
      <c r="D126" s="110">
        <f t="shared" si="36"/>
        <v>255638</v>
      </c>
      <c r="E126" s="109" t="s">
        <v>11</v>
      </c>
      <c r="F126" s="110">
        <v>208648</v>
      </c>
      <c r="G126" s="110">
        <v>1043</v>
      </c>
      <c r="H126" s="110">
        <f t="shared" si="37"/>
        <v>209691</v>
      </c>
    </row>
    <row r="127" spans="1:8" ht="15" customHeight="1" x14ac:dyDescent="0.3">
      <c r="A127" s="109" t="s">
        <v>12</v>
      </c>
      <c r="B127" s="110">
        <v>334468</v>
      </c>
      <c r="C127" s="110">
        <v>637</v>
      </c>
      <c r="D127" s="110">
        <f t="shared" si="36"/>
        <v>335105</v>
      </c>
      <c r="E127" s="109" t="s">
        <v>12</v>
      </c>
      <c r="F127" s="110">
        <v>237257</v>
      </c>
      <c r="G127" s="110">
        <v>997</v>
      </c>
      <c r="H127" s="110">
        <f t="shared" si="37"/>
        <v>238254</v>
      </c>
    </row>
    <row r="128" spans="1:8" ht="15" customHeight="1" x14ac:dyDescent="0.3">
      <c r="A128" s="109" t="s">
        <v>13</v>
      </c>
      <c r="B128" s="110">
        <v>403813</v>
      </c>
      <c r="C128" s="110">
        <v>1266</v>
      </c>
      <c r="D128" s="110">
        <f t="shared" si="36"/>
        <v>405079</v>
      </c>
      <c r="E128" s="109" t="s">
        <v>13</v>
      </c>
      <c r="F128" s="110">
        <v>262838</v>
      </c>
      <c r="G128" s="110">
        <v>1782</v>
      </c>
      <c r="H128" s="110">
        <f t="shared" si="37"/>
        <v>264620</v>
      </c>
    </row>
    <row r="129" spans="1:8" ht="15" customHeight="1" x14ac:dyDescent="0.3">
      <c r="A129" s="109" t="s">
        <v>14</v>
      </c>
      <c r="B129" s="110">
        <v>469466</v>
      </c>
      <c r="C129" s="110">
        <v>1173</v>
      </c>
      <c r="D129" s="110">
        <f t="shared" si="36"/>
        <v>470639</v>
      </c>
      <c r="E129" s="109" t="s">
        <v>14</v>
      </c>
      <c r="F129" s="110">
        <v>284793</v>
      </c>
      <c r="G129" s="110">
        <v>2928</v>
      </c>
      <c r="H129" s="110">
        <f t="shared" si="37"/>
        <v>287721</v>
      </c>
    </row>
    <row r="130" spans="1:8" ht="15" customHeight="1" x14ac:dyDescent="0.3">
      <c r="A130" s="109" t="s">
        <v>15</v>
      </c>
      <c r="B130" s="110">
        <v>458426</v>
      </c>
      <c r="C130" s="110">
        <v>930</v>
      </c>
      <c r="D130" s="110">
        <f t="shared" si="36"/>
        <v>459356</v>
      </c>
      <c r="E130" s="109" t="s">
        <v>15</v>
      </c>
      <c r="F130" s="110">
        <v>300985</v>
      </c>
      <c r="G130" s="110">
        <v>3253</v>
      </c>
      <c r="H130" s="110">
        <f t="shared" si="37"/>
        <v>304238</v>
      </c>
    </row>
    <row r="131" spans="1:8" ht="15" customHeight="1" x14ac:dyDescent="0.3">
      <c r="A131" s="109" t="s">
        <v>16</v>
      </c>
      <c r="B131" s="110">
        <v>381506</v>
      </c>
      <c r="C131" s="110">
        <v>1275</v>
      </c>
      <c r="D131" s="110">
        <f t="shared" si="36"/>
        <v>382781</v>
      </c>
      <c r="E131" s="109" t="s">
        <v>16</v>
      </c>
      <c r="F131" s="110">
        <v>290566</v>
      </c>
      <c r="G131" s="110">
        <v>1605</v>
      </c>
      <c r="H131" s="110">
        <f t="shared" si="37"/>
        <v>292171</v>
      </c>
    </row>
    <row r="132" spans="1:8" ht="15" customHeight="1" x14ac:dyDescent="0.3">
      <c r="A132" s="109" t="s">
        <v>17</v>
      </c>
      <c r="B132" s="110">
        <v>316592</v>
      </c>
      <c r="C132" s="110">
        <v>385</v>
      </c>
      <c r="D132" s="110">
        <f t="shared" si="36"/>
        <v>316977</v>
      </c>
      <c r="E132" s="109" t="s">
        <v>17</v>
      </c>
      <c r="F132" s="110">
        <v>266424</v>
      </c>
      <c r="G132" s="110">
        <v>797</v>
      </c>
      <c r="H132" s="110">
        <f t="shared" si="37"/>
        <v>267221</v>
      </c>
    </row>
    <row r="133" spans="1:8" ht="15" customHeight="1" x14ac:dyDescent="0.3">
      <c r="A133" s="109" t="s">
        <v>18</v>
      </c>
      <c r="B133" s="110">
        <v>179703</v>
      </c>
      <c r="C133" s="110">
        <v>0</v>
      </c>
      <c r="D133" s="110">
        <f t="shared" si="36"/>
        <v>179703</v>
      </c>
      <c r="E133" s="109" t="s">
        <v>18</v>
      </c>
      <c r="F133" s="110">
        <v>204774</v>
      </c>
      <c r="G133" s="110">
        <v>521</v>
      </c>
      <c r="H133" s="110">
        <f t="shared" si="37"/>
        <v>205295</v>
      </c>
    </row>
    <row r="134" spans="1:8" ht="15" customHeight="1" x14ac:dyDescent="0.3">
      <c r="A134" s="109" t="s">
        <v>19</v>
      </c>
      <c r="B134" s="110">
        <v>162757</v>
      </c>
      <c r="C134" s="110">
        <v>0</v>
      </c>
      <c r="D134" s="110">
        <f t="shared" si="36"/>
        <v>162757</v>
      </c>
      <c r="E134" s="109" t="s">
        <v>19</v>
      </c>
      <c r="F134" s="110">
        <v>201492</v>
      </c>
      <c r="G134" s="110">
        <v>425</v>
      </c>
      <c r="H134" s="110">
        <f t="shared" si="37"/>
        <v>201917</v>
      </c>
    </row>
    <row r="135" spans="1:8" ht="15" customHeight="1" x14ac:dyDescent="0.3">
      <c r="A135" s="56">
        <v>2013</v>
      </c>
      <c r="B135" s="107">
        <f>SUM(B136:B147)</f>
        <v>2618358</v>
      </c>
      <c r="C135" s="107">
        <f>SUM(C136:C147)</f>
        <v>4251</v>
      </c>
      <c r="D135" s="107">
        <f t="shared" ref="D135" si="38">SUM(D136:D147)</f>
        <v>2622609</v>
      </c>
      <c r="E135" s="56">
        <v>2013</v>
      </c>
      <c r="F135" s="107">
        <f>SUM(F136:F147)</f>
        <v>2202621</v>
      </c>
      <c r="G135" s="107">
        <f t="shared" ref="G135:H135" si="39">SUM(G136:G147)</f>
        <v>12758</v>
      </c>
      <c r="H135" s="107">
        <f t="shared" si="39"/>
        <v>2215379</v>
      </c>
    </row>
    <row r="136" spans="1:8" ht="15" customHeight="1" x14ac:dyDescent="0.3">
      <c r="A136" s="109" t="s">
        <v>8</v>
      </c>
      <c r="B136" s="110">
        <v>111861</v>
      </c>
      <c r="C136" s="110">
        <v>0</v>
      </c>
      <c r="D136" s="110">
        <f>SUM(B136:C136)</f>
        <v>111861</v>
      </c>
      <c r="E136" s="109" t="s">
        <v>8</v>
      </c>
      <c r="F136" s="110">
        <v>132708</v>
      </c>
      <c r="G136" s="110">
        <v>410</v>
      </c>
      <c r="H136" s="110">
        <f>SUM(F136:G136)</f>
        <v>133118</v>
      </c>
    </row>
    <row r="137" spans="1:8" ht="15" customHeight="1" x14ac:dyDescent="0.3">
      <c r="A137" s="109" t="s">
        <v>9</v>
      </c>
      <c r="B137" s="110">
        <v>90196</v>
      </c>
      <c r="C137" s="110">
        <v>0</v>
      </c>
      <c r="D137" s="110">
        <f t="shared" ref="D137:D147" si="40">SUM(B137:C137)</f>
        <v>90196</v>
      </c>
      <c r="E137" s="109" t="s">
        <v>9</v>
      </c>
      <c r="F137" s="110">
        <v>136080</v>
      </c>
      <c r="G137" s="110">
        <v>455</v>
      </c>
      <c r="H137" s="110">
        <f t="shared" ref="H137:H147" si="41">SUM(F137:G137)</f>
        <v>136535</v>
      </c>
    </row>
    <row r="138" spans="1:8" ht="15" customHeight="1" x14ac:dyDescent="0.3">
      <c r="A138" s="109" t="s">
        <v>10</v>
      </c>
      <c r="B138" s="110">
        <v>122577</v>
      </c>
      <c r="C138" s="110">
        <v>0</v>
      </c>
      <c r="D138" s="110">
        <f t="shared" si="40"/>
        <v>122577</v>
      </c>
      <c r="E138" s="109" t="s">
        <v>10</v>
      </c>
      <c r="F138" s="110">
        <v>148650</v>
      </c>
      <c r="G138" s="110">
        <v>508</v>
      </c>
      <c r="H138" s="110">
        <f t="shared" si="41"/>
        <v>149158</v>
      </c>
    </row>
    <row r="139" spans="1:8" ht="15" customHeight="1" x14ac:dyDescent="0.3">
      <c r="A139" s="109" t="s">
        <v>11</v>
      </c>
      <c r="B139" s="110">
        <v>174527</v>
      </c>
      <c r="C139" s="110">
        <v>81</v>
      </c>
      <c r="D139" s="110">
        <f t="shared" si="40"/>
        <v>174608</v>
      </c>
      <c r="E139" s="109" t="s">
        <v>11</v>
      </c>
      <c r="F139" s="110">
        <v>161497</v>
      </c>
      <c r="G139" s="110">
        <v>751</v>
      </c>
      <c r="H139" s="110">
        <f t="shared" si="41"/>
        <v>162248</v>
      </c>
    </row>
    <row r="140" spans="1:8" ht="15" customHeight="1" x14ac:dyDescent="0.3">
      <c r="A140" s="109" t="s">
        <v>12</v>
      </c>
      <c r="B140" s="110">
        <v>254554</v>
      </c>
      <c r="C140" s="110">
        <v>437</v>
      </c>
      <c r="D140" s="110">
        <f t="shared" si="40"/>
        <v>254991</v>
      </c>
      <c r="E140" s="109" t="s">
        <v>12</v>
      </c>
      <c r="F140" s="110">
        <v>197662</v>
      </c>
      <c r="G140" s="110">
        <v>1253</v>
      </c>
      <c r="H140" s="110">
        <f t="shared" si="41"/>
        <v>198915</v>
      </c>
    </row>
    <row r="141" spans="1:8" ht="15" customHeight="1" x14ac:dyDescent="0.3">
      <c r="A141" s="109" t="s">
        <v>13</v>
      </c>
      <c r="B141" s="110">
        <v>314171</v>
      </c>
      <c r="C141" s="110">
        <v>898</v>
      </c>
      <c r="D141" s="110">
        <f t="shared" si="40"/>
        <v>315069</v>
      </c>
      <c r="E141" s="109" t="s">
        <v>13</v>
      </c>
      <c r="F141" s="110">
        <v>214142</v>
      </c>
      <c r="G141" s="110">
        <v>1686</v>
      </c>
      <c r="H141" s="110">
        <f t="shared" si="41"/>
        <v>215828</v>
      </c>
    </row>
    <row r="142" spans="1:8" ht="15" customHeight="1" x14ac:dyDescent="0.3">
      <c r="A142" s="109" t="s">
        <v>14</v>
      </c>
      <c r="B142" s="110">
        <v>372980</v>
      </c>
      <c r="C142" s="110">
        <v>1029</v>
      </c>
      <c r="D142" s="110">
        <f t="shared" si="40"/>
        <v>374009</v>
      </c>
      <c r="E142" s="109" t="s">
        <v>14</v>
      </c>
      <c r="F142" s="110">
        <v>233918</v>
      </c>
      <c r="G142" s="110">
        <v>2350</v>
      </c>
      <c r="H142" s="110">
        <f t="shared" si="41"/>
        <v>236268</v>
      </c>
    </row>
    <row r="143" spans="1:8" ht="15" customHeight="1" x14ac:dyDescent="0.3">
      <c r="A143" s="109" t="s">
        <v>15</v>
      </c>
      <c r="B143" s="110">
        <v>379060</v>
      </c>
      <c r="C143" s="110">
        <v>680</v>
      </c>
      <c r="D143" s="110">
        <f t="shared" si="40"/>
        <v>379740</v>
      </c>
      <c r="E143" s="109" t="s">
        <v>15</v>
      </c>
      <c r="F143" s="110">
        <v>245588</v>
      </c>
      <c r="G143" s="110">
        <v>2270</v>
      </c>
      <c r="H143" s="110">
        <f t="shared" si="41"/>
        <v>247858</v>
      </c>
    </row>
    <row r="144" spans="1:8" ht="15" customHeight="1" x14ac:dyDescent="0.3">
      <c r="A144" s="109" t="s">
        <v>16</v>
      </c>
      <c r="B144" s="110">
        <v>307244</v>
      </c>
      <c r="C144" s="110">
        <v>969</v>
      </c>
      <c r="D144" s="110">
        <f t="shared" si="40"/>
        <v>308213</v>
      </c>
      <c r="E144" s="109" t="s">
        <v>16</v>
      </c>
      <c r="F144" s="110">
        <v>236250</v>
      </c>
      <c r="G144" s="110">
        <v>1360</v>
      </c>
      <c r="H144" s="110">
        <f t="shared" si="41"/>
        <v>237610</v>
      </c>
    </row>
    <row r="145" spans="1:8" ht="15" customHeight="1" x14ac:dyDescent="0.3">
      <c r="A145" s="109" t="s">
        <v>17</v>
      </c>
      <c r="B145" s="110">
        <v>229491</v>
      </c>
      <c r="C145" s="110">
        <v>157</v>
      </c>
      <c r="D145" s="110">
        <f t="shared" si="40"/>
        <v>229648</v>
      </c>
      <c r="E145" s="109" t="s">
        <v>17</v>
      </c>
      <c r="F145" s="110">
        <v>199641</v>
      </c>
      <c r="G145" s="110">
        <v>752</v>
      </c>
      <c r="H145" s="110">
        <f t="shared" si="41"/>
        <v>200393</v>
      </c>
    </row>
    <row r="146" spans="1:8" ht="15" customHeight="1" x14ac:dyDescent="0.3">
      <c r="A146" s="109" t="s">
        <v>18</v>
      </c>
      <c r="B146" s="110">
        <v>144394</v>
      </c>
      <c r="C146" s="110">
        <v>0</v>
      </c>
      <c r="D146" s="110">
        <f t="shared" si="40"/>
        <v>144394</v>
      </c>
      <c r="E146" s="109" t="s">
        <v>18</v>
      </c>
      <c r="F146" s="110">
        <v>150597</v>
      </c>
      <c r="G146" s="110">
        <v>481</v>
      </c>
      <c r="H146" s="110">
        <f t="shared" si="41"/>
        <v>151078</v>
      </c>
    </row>
    <row r="147" spans="1:8" ht="15" customHeight="1" x14ac:dyDescent="0.3">
      <c r="A147" s="109" t="s">
        <v>19</v>
      </c>
      <c r="B147" s="110">
        <v>117303</v>
      </c>
      <c r="C147" s="110">
        <v>0</v>
      </c>
      <c r="D147" s="110">
        <f t="shared" si="40"/>
        <v>117303</v>
      </c>
      <c r="E147" s="109" t="s">
        <v>19</v>
      </c>
      <c r="F147" s="110">
        <v>145888</v>
      </c>
      <c r="G147" s="110">
        <v>482</v>
      </c>
      <c r="H147" s="110">
        <f t="shared" si="41"/>
        <v>146370</v>
      </c>
    </row>
    <row r="148" spans="1:8" ht="15" customHeight="1" x14ac:dyDescent="0.3">
      <c r="A148" s="56">
        <v>2012</v>
      </c>
      <c r="B148" s="107">
        <f>SUM(B149:B160)</f>
        <v>2555355</v>
      </c>
      <c r="C148" s="107">
        <f t="shared" ref="C148:D148" si="42">SUM(C149:C160)</f>
        <v>2134</v>
      </c>
      <c r="D148" s="107">
        <f t="shared" si="42"/>
        <v>2557489</v>
      </c>
      <c r="E148" s="56">
        <v>2012</v>
      </c>
      <c r="F148" s="107">
        <f>SUM(F149:F160)</f>
        <v>2308711</v>
      </c>
      <c r="G148" s="107">
        <f>SUM(G149:G160)</f>
        <v>11271</v>
      </c>
      <c r="H148" s="107">
        <f t="shared" ref="H148" si="43">SUM(H149:H160)</f>
        <v>2319982</v>
      </c>
    </row>
    <row r="149" spans="1:8" ht="15" customHeight="1" x14ac:dyDescent="0.3">
      <c r="A149" s="109" t="s">
        <v>8</v>
      </c>
      <c r="B149" s="110">
        <v>127951</v>
      </c>
      <c r="C149" s="110">
        <v>0</v>
      </c>
      <c r="D149" s="110">
        <f>SUM(B149:C149)</f>
        <v>127951</v>
      </c>
      <c r="E149" s="109" t="s">
        <v>8</v>
      </c>
      <c r="F149" s="110">
        <v>145806</v>
      </c>
      <c r="G149" s="110">
        <v>409</v>
      </c>
      <c r="H149" s="110">
        <f>SUM(F149:G149)</f>
        <v>146215</v>
      </c>
    </row>
    <row r="150" spans="1:8" ht="15" customHeight="1" x14ac:dyDescent="0.3">
      <c r="A150" s="109" t="s">
        <v>9</v>
      </c>
      <c r="B150" s="110">
        <v>96416</v>
      </c>
      <c r="C150" s="110">
        <v>0</v>
      </c>
      <c r="D150" s="110">
        <f t="shared" ref="D150:D160" si="44">SUM(B150:C150)</f>
        <v>96416</v>
      </c>
      <c r="E150" s="109" t="s">
        <v>9</v>
      </c>
      <c r="F150" s="110">
        <v>142144</v>
      </c>
      <c r="G150" s="110">
        <v>505</v>
      </c>
      <c r="H150" s="110">
        <f t="shared" ref="H150:H160" si="45">SUM(F150:G150)</f>
        <v>142649</v>
      </c>
    </row>
    <row r="151" spans="1:8" ht="15" customHeight="1" x14ac:dyDescent="0.3">
      <c r="A151" s="109" t="s">
        <v>10</v>
      </c>
      <c r="B151" s="110">
        <v>132802</v>
      </c>
      <c r="C151" s="110">
        <v>0</v>
      </c>
      <c r="D151" s="110">
        <f t="shared" si="44"/>
        <v>132802</v>
      </c>
      <c r="E151" s="109" t="s">
        <v>10</v>
      </c>
      <c r="F151" s="110">
        <v>167873</v>
      </c>
      <c r="G151" s="110">
        <v>601</v>
      </c>
      <c r="H151" s="110">
        <f t="shared" si="45"/>
        <v>168474</v>
      </c>
    </row>
    <row r="152" spans="1:8" ht="15" customHeight="1" x14ac:dyDescent="0.3">
      <c r="A152" s="109" t="s">
        <v>11</v>
      </c>
      <c r="B152" s="110">
        <v>208847</v>
      </c>
      <c r="C152" s="110">
        <v>79</v>
      </c>
      <c r="D152" s="110">
        <f t="shared" si="44"/>
        <v>208926</v>
      </c>
      <c r="E152" s="109" t="s">
        <v>11</v>
      </c>
      <c r="F152" s="110">
        <v>195800</v>
      </c>
      <c r="G152" s="110">
        <v>863</v>
      </c>
      <c r="H152" s="110">
        <f t="shared" si="45"/>
        <v>196663</v>
      </c>
    </row>
    <row r="153" spans="1:8" ht="15" customHeight="1" x14ac:dyDescent="0.3">
      <c r="A153" s="109" t="s">
        <v>12</v>
      </c>
      <c r="B153" s="110">
        <v>228897</v>
      </c>
      <c r="C153" s="110">
        <v>415</v>
      </c>
      <c r="D153" s="110">
        <f t="shared" si="44"/>
        <v>229312</v>
      </c>
      <c r="E153" s="109" t="s">
        <v>12</v>
      </c>
      <c r="F153" s="110">
        <v>198541</v>
      </c>
      <c r="G153" s="110">
        <v>853</v>
      </c>
      <c r="H153" s="110">
        <f t="shared" si="45"/>
        <v>199394</v>
      </c>
    </row>
    <row r="154" spans="1:8" ht="15" customHeight="1" x14ac:dyDescent="0.3">
      <c r="A154" s="109" t="s">
        <v>13</v>
      </c>
      <c r="B154" s="110">
        <v>284701</v>
      </c>
      <c r="C154" s="110">
        <v>380</v>
      </c>
      <c r="D154" s="110">
        <f t="shared" si="44"/>
        <v>285081</v>
      </c>
      <c r="E154" s="109" t="s">
        <v>13</v>
      </c>
      <c r="F154" s="110">
        <v>213832</v>
      </c>
      <c r="G154" s="110">
        <v>1274</v>
      </c>
      <c r="H154" s="110">
        <f t="shared" si="45"/>
        <v>215106</v>
      </c>
    </row>
    <row r="155" spans="1:8" ht="15" customHeight="1" x14ac:dyDescent="0.3">
      <c r="A155" s="109" t="s">
        <v>14</v>
      </c>
      <c r="B155" s="110">
        <v>365485</v>
      </c>
      <c r="C155" s="110">
        <v>482</v>
      </c>
      <c r="D155" s="110">
        <f t="shared" si="44"/>
        <v>365967</v>
      </c>
      <c r="E155" s="109" t="s">
        <v>14</v>
      </c>
      <c r="F155" s="110">
        <v>242430</v>
      </c>
      <c r="G155" s="110">
        <v>1988</v>
      </c>
      <c r="H155" s="110">
        <f t="shared" si="45"/>
        <v>244418</v>
      </c>
    </row>
    <row r="156" spans="1:8" ht="15" customHeight="1" x14ac:dyDescent="0.3">
      <c r="A156" s="109" t="s">
        <v>15</v>
      </c>
      <c r="B156" s="110">
        <v>377979</v>
      </c>
      <c r="C156" s="110">
        <v>194</v>
      </c>
      <c r="D156" s="110">
        <f t="shared" si="44"/>
        <v>378173</v>
      </c>
      <c r="E156" s="109" t="s">
        <v>15</v>
      </c>
      <c r="F156" s="110">
        <v>251539</v>
      </c>
      <c r="G156" s="110">
        <v>2051</v>
      </c>
      <c r="H156" s="110">
        <f t="shared" si="45"/>
        <v>253590</v>
      </c>
    </row>
    <row r="157" spans="1:8" ht="15" customHeight="1" x14ac:dyDescent="0.3">
      <c r="A157" s="109" t="s">
        <v>16</v>
      </c>
      <c r="B157" s="110">
        <v>301732</v>
      </c>
      <c r="C157" s="110">
        <v>446</v>
      </c>
      <c r="D157" s="110">
        <f t="shared" si="44"/>
        <v>302178</v>
      </c>
      <c r="E157" s="109" t="s">
        <v>16</v>
      </c>
      <c r="F157" s="110">
        <v>246319</v>
      </c>
      <c r="G157" s="110">
        <v>1227</v>
      </c>
      <c r="H157" s="110">
        <f t="shared" si="45"/>
        <v>247546</v>
      </c>
    </row>
    <row r="158" spans="1:8" ht="15" customHeight="1" x14ac:dyDescent="0.3">
      <c r="A158" s="109" t="s">
        <v>17</v>
      </c>
      <c r="B158" s="110">
        <v>203550</v>
      </c>
      <c r="C158" s="110">
        <v>138</v>
      </c>
      <c r="D158" s="110">
        <f t="shared" si="44"/>
        <v>203688</v>
      </c>
      <c r="E158" s="109" t="s">
        <v>17</v>
      </c>
      <c r="F158" s="110">
        <v>204154</v>
      </c>
      <c r="G158" s="110">
        <v>652</v>
      </c>
      <c r="H158" s="110">
        <f t="shared" si="45"/>
        <v>204806</v>
      </c>
    </row>
    <row r="159" spans="1:8" ht="15" customHeight="1" x14ac:dyDescent="0.3">
      <c r="A159" s="109" t="s">
        <v>18</v>
      </c>
      <c r="B159" s="110">
        <v>123460</v>
      </c>
      <c r="C159" s="110">
        <v>0</v>
      </c>
      <c r="D159" s="110">
        <f t="shared" si="44"/>
        <v>123460</v>
      </c>
      <c r="E159" s="109" t="s">
        <v>18</v>
      </c>
      <c r="F159" s="110">
        <v>155412</v>
      </c>
      <c r="G159" s="110">
        <v>463</v>
      </c>
      <c r="H159" s="110">
        <f t="shared" si="45"/>
        <v>155875</v>
      </c>
    </row>
    <row r="160" spans="1:8" ht="15" customHeight="1" x14ac:dyDescent="0.3">
      <c r="A160" s="109" t="s">
        <v>19</v>
      </c>
      <c r="B160" s="110">
        <v>103535</v>
      </c>
      <c r="C160" s="110">
        <v>0</v>
      </c>
      <c r="D160" s="110">
        <f t="shared" si="44"/>
        <v>103535</v>
      </c>
      <c r="E160" s="109" t="s">
        <v>19</v>
      </c>
      <c r="F160" s="110">
        <v>144861</v>
      </c>
      <c r="G160" s="110">
        <v>385</v>
      </c>
      <c r="H160" s="110">
        <f t="shared" si="45"/>
        <v>145246</v>
      </c>
    </row>
    <row r="161" spans="1:8" ht="15" customHeight="1" x14ac:dyDescent="0.3">
      <c r="A161" s="56">
        <v>2011</v>
      </c>
      <c r="B161" s="107">
        <f>SUM(B162:B173)</f>
        <v>2871524</v>
      </c>
      <c r="C161" s="107">
        <f t="shared" ref="C161:D161" si="46">SUM(C162:C173)</f>
        <v>1202</v>
      </c>
      <c r="D161" s="107">
        <f t="shared" si="46"/>
        <v>2872726</v>
      </c>
      <c r="E161" s="56">
        <v>2011</v>
      </c>
      <c r="F161" s="107">
        <f>SUM(F162:F173)</f>
        <v>2499717</v>
      </c>
      <c r="G161" s="107">
        <f t="shared" ref="G161:H161" si="47">SUM(G162:G173)</f>
        <v>11953</v>
      </c>
      <c r="H161" s="107">
        <f t="shared" si="47"/>
        <v>2511670</v>
      </c>
    </row>
    <row r="162" spans="1:8" ht="15" customHeight="1" x14ac:dyDescent="0.3">
      <c r="A162" s="109" t="s">
        <v>8</v>
      </c>
      <c r="B162" s="110">
        <v>152460</v>
      </c>
      <c r="C162" s="110">
        <v>0</v>
      </c>
      <c r="D162" s="110">
        <f>SUM(B162:C162)</f>
        <v>152460</v>
      </c>
      <c r="E162" s="109" t="s">
        <v>8</v>
      </c>
      <c r="F162" s="110">
        <v>164163</v>
      </c>
      <c r="G162" s="110">
        <v>429</v>
      </c>
      <c r="H162" s="110">
        <f>SUM(F162:G162)</f>
        <v>164592</v>
      </c>
    </row>
    <row r="163" spans="1:8" ht="15" customHeight="1" x14ac:dyDescent="0.3">
      <c r="A163" s="109" t="s">
        <v>9</v>
      </c>
      <c r="B163" s="110">
        <v>120292</v>
      </c>
      <c r="C163" s="110">
        <v>0</v>
      </c>
      <c r="D163" s="110">
        <f t="shared" ref="D163:D173" si="48">SUM(B163:C163)</f>
        <v>120292</v>
      </c>
      <c r="E163" s="109" t="s">
        <v>9</v>
      </c>
      <c r="F163" s="110">
        <v>156192</v>
      </c>
      <c r="G163" s="110">
        <v>364</v>
      </c>
      <c r="H163" s="110">
        <f t="shared" ref="H163:H173" si="49">SUM(F163:G163)</f>
        <v>156556</v>
      </c>
    </row>
    <row r="164" spans="1:8" ht="15" customHeight="1" x14ac:dyDescent="0.3">
      <c r="A164" s="109" t="s">
        <v>10</v>
      </c>
      <c r="B164" s="110">
        <v>144523</v>
      </c>
      <c r="C164" s="110">
        <v>0</v>
      </c>
      <c r="D164" s="110">
        <f t="shared" si="48"/>
        <v>144523</v>
      </c>
      <c r="E164" s="109" t="s">
        <v>10</v>
      </c>
      <c r="F164" s="110">
        <v>177958</v>
      </c>
      <c r="G164" s="110">
        <v>558</v>
      </c>
      <c r="H164" s="110">
        <f t="shared" si="49"/>
        <v>178516</v>
      </c>
    </row>
    <row r="165" spans="1:8" ht="15" customHeight="1" x14ac:dyDescent="0.3">
      <c r="A165" s="109" t="s">
        <v>11</v>
      </c>
      <c r="B165" s="110">
        <v>223468</v>
      </c>
      <c r="C165" s="110">
        <v>47</v>
      </c>
      <c r="D165" s="110">
        <f t="shared" si="48"/>
        <v>223515</v>
      </c>
      <c r="E165" s="109" t="s">
        <v>11</v>
      </c>
      <c r="F165" s="110">
        <v>199266</v>
      </c>
      <c r="G165" s="110">
        <v>858</v>
      </c>
      <c r="H165" s="110">
        <f t="shared" si="49"/>
        <v>200124</v>
      </c>
    </row>
    <row r="166" spans="1:8" ht="15" customHeight="1" x14ac:dyDescent="0.3">
      <c r="A166" s="109" t="s">
        <v>12</v>
      </c>
      <c r="B166" s="110">
        <v>286925</v>
      </c>
      <c r="C166" s="110">
        <v>226</v>
      </c>
      <c r="D166" s="110">
        <f t="shared" si="48"/>
        <v>287151</v>
      </c>
      <c r="E166" s="109" t="s">
        <v>12</v>
      </c>
      <c r="F166" s="110">
        <v>223429</v>
      </c>
      <c r="G166" s="110">
        <v>819</v>
      </c>
      <c r="H166" s="110">
        <f t="shared" si="49"/>
        <v>224248</v>
      </c>
    </row>
    <row r="167" spans="1:8" ht="15" customHeight="1" x14ac:dyDescent="0.3">
      <c r="A167" s="109" t="s">
        <v>13</v>
      </c>
      <c r="B167" s="110">
        <v>332192</v>
      </c>
      <c r="C167" s="110">
        <v>184</v>
      </c>
      <c r="D167" s="110">
        <f t="shared" si="48"/>
        <v>332376</v>
      </c>
      <c r="E167" s="109" t="s">
        <v>13</v>
      </c>
      <c r="F167" s="110">
        <v>238565</v>
      </c>
      <c r="G167" s="110">
        <v>1664</v>
      </c>
      <c r="H167" s="110">
        <f t="shared" si="49"/>
        <v>240229</v>
      </c>
    </row>
    <row r="168" spans="1:8" ht="15" customHeight="1" x14ac:dyDescent="0.3">
      <c r="A168" s="109" t="s">
        <v>14</v>
      </c>
      <c r="B168" s="110">
        <v>429877</v>
      </c>
      <c r="C168" s="110">
        <v>179</v>
      </c>
      <c r="D168" s="110">
        <f t="shared" si="48"/>
        <v>430056</v>
      </c>
      <c r="E168" s="109" t="s">
        <v>14</v>
      </c>
      <c r="F168" s="110">
        <v>265026</v>
      </c>
      <c r="G168" s="110">
        <v>2331</v>
      </c>
      <c r="H168" s="110">
        <f t="shared" si="49"/>
        <v>267357</v>
      </c>
    </row>
    <row r="169" spans="1:8" ht="15" customHeight="1" x14ac:dyDescent="0.3">
      <c r="A169" s="109" t="s">
        <v>15</v>
      </c>
      <c r="B169" s="110">
        <v>398582</v>
      </c>
      <c r="C169" s="110">
        <v>319</v>
      </c>
      <c r="D169" s="110">
        <f t="shared" si="48"/>
        <v>398901</v>
      </c>
      <c r="E169" s="109" t="s">
        <v>15</v>
      </c>
      <c r="F169" s="110">
        <v>280628</v>
      </c>
      <c r="G169" s="110">
        <v>2061</v>
      </c>
      <c r="H169" s="110">
        <f t="shared" si="49"/>
        <v>282689</v>
      </c>
    </row>
    <row r="170" spans="1:8" ht="15" customHeight="1" x14ac:dyDescent="0.3">
      <c r="A170" s="109" t="s">
        <v>16</v>
      </c>
      <c r="B170" s="110">
        <v>329093</v>
      </c>
      <c r="C170" s="110">
        <v>180</v>
      </c>
      <c r="D170" s="110">
        <f t="shared" si="48"/>
        <v>329273</v>
      </c>
      <c r="E170" s="109" t="s">
        <v>16</v>
      </c>
      <c r="F170" s="110">
        <v>261613</v>
      </c>
      <c r="G170" s="110">
        <v>1138</v>
      </c>
      <c r="H170" s="110">
        <f t="shared" si="49"/>
        <v>262751</v>
      </c>
    </row>
    <row r="171" spans="1:8" ht="15" customHeight="1" x14ac:dyDescent="0.3">
      <c r="A171" s="109" t="s">
        <v>17</v>
      </c>
      <c r="B171" s="110">
        <v>229084</v>
      </c>
      <c r="C171" s="110">
        <v>67</v>
      </c>
      <c r="D171" s="110">
        <f t="shared" si="48"/>
        <v>229151</v>
      </c>
      <c r="E171" s="109" t="s">
        <v>17</v>
      </c>
      <c r="F171" s="110">
        <v>215623</v>
      </c>
      <c r="G171" s="110">
        <v>702</v>
      </c>
      <c r="H171" s="110">
        <f t="shared" si="49"/>
        <v>216325</v>
      </c>
    </row>
    <row r="172" spans="1:8" ht="15" customHeight="1" x14ac:dyDescent="0.3">
      <c r="A172" s="109" t="s">
        <v>18</v>
      </c>
      <c r="B172" s="110">
        <v>125074</v>
      </c>
      <c r="C172" s="110">
        <v>0</v>
      </c>
      <c r="D172" s="110">
        <f t="shared" si="48"/>
        <v>125074</v>
      </c>
      <c r="E172" s="109" t="s">
        <v>18</v>
      </c>
      <c r="F172" s="110">
        <v>159400</v>
      </c>
      <c r="G172" s="110">
        <v>576</v>
      </c>
      <c r="H172" s="110">
        <f t="shared" si="49"/>
        <v>159976</v>
      </c>
    </row>
    <row r="173" spans="1:8" ht="15" customHeight="1" x14ac:dyDescent="0.3">
      <c r="A173" s="109" t="s">
        <v>19</v>
      </c>
      <c r="B173" s="110">
        <v>99954</v>
      </c>
      <c r="C173" s="110">
        <v>0</v>
      </c>
      <c r="D173" s="110">
        <f t="shared" si="48"/>
        <v>99954</v>
      </c>
      <c r="E173" s="109" t="s">
        <v>19</v>
      </c>
      <c r="F173" s="110">
        <v>157854</v>
      </c>
      <c r="G173" s="110">
        <v>453</v>
      </c>
      <c r="H173" s="110">
        <f t="shared" si="49"/>
        <v>158307</v>
      </c>
    </row>
    <row r="174" spans="1:8" ht="15" customHeight="1" x14ac:dyDescent="0.3">
      <c r="A174" s="56">
        <v>2010</v>
      </c>
      <c r="B174" s="107">
        <f>SUM(B175:B186)</f>
        <v>2996573</v>
      </c>
      <c r="C174" s="107">
        <f t="shared" ref="C174:D174" si="50">SUM(C175:C186)</f>
        <v>1272</v>
      </c>
      <c r="D174" s="107">
        <f t="shared" si="50"/>
        <v>2997845</v>
      </c>
      <c r="E174" s="56">
        <v>2010</v>
      </c>
      <c r="F174" s="107">
        <f>SUM(F175:F186)</f>
        <v>2829476</v>
      </c>
      <c r="G174" s="107">
        <f t="shared" ref="G174" si="51">SUM(G175:G186)</f>
        <v>9424</v>
      </c>
      <c r="H174" s="107">
        <f>SUM(H175:H186)</f>
        <v>2838900</v>
      </c>
    </row>
    <row r="175" spans="1:8" ht="15" customHeight="1" x14ac:dyDescent="0.3">
      <c r="A175" s="109" t="s">
        <v>8</v>
      </c>
      <c r="B175" s="110">
        <v>159382</v>
      </c>
      <c r="C175" s="110">
        <v>0</v>
      </c>
      <c r="D175" s="110">
        <f>SUM(B175:C175)</f>
        <v>159382</v>
      </c>
      <c r="E175" s="109" t="s">
        <v>8</v>
      </c>
      <c r="F175" s="110">
        <v>229132</v>
      </c>
      <c r="G175" s="110">
        <v>383</v>
      </c>
      <c r="H175" s="110">
        <f>SUM(F175:G175)</f>
        <v>229515</v>
      </c>
    </row>
    <row r="176" spans="1:8" ht="15" customHeight="1" x14ac:dyDescent="0.3">
      <c r="A176" s="109" t="s">
        <v>9</v>
      </c>
      <c r="B176" s="110">
        <v>120687</v>
      </c>
      <c r="C176" s="110">
        <v>0</v>
      </c>
      <c r="D176" s="110">
        <f t="shared" ref="D176:D186" si="52">SUM(B176:C176)</f>
        <v>120687</v>
      </c>
      <c r="E176" s="109" t="s">
        <v>9</v>
      </c>
      <c r="F176" s="110">
        <v>211396</v>
      </c>
      <c r="G176" s="110">
        <v>411</v>
      </c>
      <c r="H176" s="110">
        <f t="shared" ref="H176:H186" si="53">SUM(F176:G176)</f>
        <v>211807</v>
      </c>
    </row>
    <row r="177" spans="1:8" ht="15" customHeight="1" x14ac:dyDescent="0.3">
      <c r="A177" s="109" t="s">
        <v>10</v>
      </c>
      <c r="B177" s="110">
        <v>175075</v>
      </c>
      <c r="C177" s="110">
        <v>0</v>
      </c>
      <c r="D177" s="110">
        <f t="shared" si="52"/>
        <v>175075</v>
      </c>
      <c r="E177" s="109" t="s">
        <v>10</v>
      </c>
      <c r="F177" s="110">
        <v>219239</v>
      </c>
      <c r="G177" s="110">
        <v>571</v>
      </c>
      <c r="H177" s="110">
        <f t="shared" si="53"/>
        <v>219810</v>
      </c>
    </row>
    <row r="178" spans="1:8" ht="15" customHeight="1" x14ac:dyDescent="0.3">
      <c r="A178" s="109" t="s">
        <v>11</v>
      </c>
      <c r="B178" s="110">
        <v>235026</v>
      </c>
      <c r="C178" s="110">
        <v>61</v>
      </c>
      <c r="D178" s="110">
        <f t="shared" si="52"/>
        <v>235087</v>
      </c>
      <c r="E178" s="109" t="s">
        <v>11</v>
      </c>
      <c r="F178" s="110">
        <v>241418</v>
      </c>
      <c r="G178" s="110">
        <v>624</v>
      </c>
      <c r="H178" s="110">
        <f t="shared" si="53"/>
        <v>242042</v>
      </c>
    </row>
    <row r="179" spans="1:8" ht="15" customHeight="1" x14ac:dyDescent="0.3">
      <c r="A179" s="109" t="s">
        <v>12</v>
      </c>
      <c r="B179" s="110">
        <v>286263</v>
      </c>
      <c r="C179" s="110">
        <v>289</v>
      </c>
      <c r="D179" s="110">
        <f t="shared" si="52"/>
        <v>286552</v>
      </c>
      <c r="E179" s="109" t="s">
        <v>12</v>
      </c>
      <c r="F179" s="110">
        <v>238431</v>
      </c>
      <c r="G179" s="110">
        <v>833</v>
      </c>
      <c r="H179" s="110">
        <f t="shared" si="53"/>
        <v>239264</v>
      </c>
    </row>
    <row r="180" spans="1:8" ht="15" customHeight="1" x14ac:dyDescent="0.3">
      <c r="A180" s="109" t="s">
        <v>13</v>
      </c>
      <c r="B180" s="110">
        <v>328410</v>
      </c>
      <c r="C180" s="110">
        <v>189</v>
      </c>
      <c r="D180" s="110">
        <f t="shared" si="52"/>
        <v>328599</v>
      </c>
      <c r="E180" s="109" t="s">
        <v>13</v>
      </c>
      <c r="F180" s="110">
        <v>241791</v>
      </c>
      <c r="G180" s="110">
        <v>993</v>
      </c>
      <c r="H180" s="110">
        <f t="shared" si="53"/>
        <v>242784</v>
      </c>
    </row>
    <row r="181" spans="1:8" ht="15" customHeight="1" x14ac:dyDescent="0.3">
      <c r="A181" s="109" t="s">
        <v>14</v>
      </c>
      <c r="B181" s="110">
        <v>406531</v>
      </c>
      <c r="C181" s="110">
        <v>228</v>
      </c>
      <c r="D181" s="110">
        <f t="shared" si="52"/>
        <v>406759</v>
      </c>
      <c r="E181" s="109" t="s">
        <v>14</v>
      </c>
      <c r="F181" s="110">
        <v>271591</v>
      </c>
      <c r="G181" s="110">
        <v>1388</v>
      </c>
      <c r="H181" s="110">
        <f t="shared" si="53"/>
        <v>272979</v>
      </c>
    </row>
    <row r="182" spans="1:8" ht="15" customHeight="1" x14ac:dyDescent="0.3">
      <c r="A182" s="109" t="s">
        <v>15</v>
      </c>
      <c r="B182" s="110">
        <v>412338</v>
      </c>
      <c r="C182" s="110">
        <v>268</v>
      </c>
      <c r="D182" s="110">
        <f t="shared" si="52"/>
        <v>412606</v>
      </c>
      <c r="E182" s="109" t="s">
        <v>15</v>
      </c>
      <c r="F182" s="110">
        <v>295808</v>
      </c>
      <c r="G182" s="110">
        <v>1434</v>
      </c>
      <c r="H182" s="110">
        <f t="shared" si="53"/>
        <v>297242</v>
      </c>
    </row>
    <row r="183" spans="1:8" ht="15" customHeight="1" x14ac:dyDescent="0.3">
      <c r="A183" s="109" t="s">
        <v>16</v>
      </c>
      <c r="B183" s="110">
        <v>334065</v>
      </c>
      <c r="C183" s="110">
        <v>196</v>
      </c>
      <c r="D183" s="110">
        <f t="shared" si="52"/>
        <v>334261</v>
      </c>
      <c r="E183" s="109" t="s">
        <v>16</v>
      </c>
      <c r="F183" s="110">
        <v>269948</v>
      </c>
      <c r="G183" s="110">
        <v>1039</v>
      </c>
      <c r="H183" s="110">
        <f t="shared" si="53"/>
        <v>270987</v>
      </c>
    </row>
    <row r="184" spans="1:8" ht="15" customHeight="1" x14ac:dyDescent="0.3">
      <c r="A184" s="109" t="s">
        <v>17</v>
      </c>
      <c r="B184" s="110">
        <v>270903</v>
      </c>
      <c r="C184" s="110">
        <v>41</v>
      </c>
      <c r="D184" s="110">
        <f t="shared" si="52"/>
        <v>270944</v>
      </c>
      <c r="E184" s="109" t="s">
        <v>17</v>
      </c>
      <c r="F184" s="110">
        <v>234413</v>
      </c>
      <c r="G184" s="110">
        <v>679</v>
      </c>
      <c r="H184" s="110">
        <f t="shared" si="53"/>
        <v>235092</v>
      </c>
    </row>
    <row r="185" spans="1:8" ht="15" customHeight="1" x14ac:dyDescent="0.3">
      <c r="A185" s="109" t="s">
        <v>18</v>
      </c>
      <c r="B185" s="110">
        <v>150174</v>
      </c>
      <c r="C185" s="110">
        <v>0</v>
      </c>
      <c r="D185" s="110">
        <f t="shared" si="52"/>
        <v>150174</v>
      </c>
      <c r="E185" s="109" t="s">
        <v>18</v>
      </c>
      <c r="F185" s="110">
        <v>198099</v>
      </c>
      <c r="G185" s="110">
        <v>603</v>
      </c>
      <c r="H185" s="110">
        <f t="shared" si="53"/>
        <v>198702</v>
      </c>
    </row>
    <row r="186" spans="1:8" ht="15" customHeight="1" x14ac:dyDescent="0.3">
      <c r="A186" s="109" t="s">
        <v>19</v>
      </c>
      <c r="B186" s="110">
        <v>117719</v>
      </c>
      <c r="C186" s="110">
        <v>0</v>
      </c>
      <c r="D186" s="110">
        <f t="shared" si="52"/>
        <v>117719</v>
      </c>
      <c r="E186" s="109" t="s">
        <v>19</v>
      </c>
      <c r="F186" s="110">
        <v>178210</v>
      </c>
      <c r="G186" s="110">
        <v>466</v>
      </c>
      <c r="H186" s="110">
        <f t="shared" si="53"/>
        <v>178676</v>
      </c>
    </row>
    <row r="187" spans="1:8" ht="15" customHeight="1" x14ac:dyDescent="0.3">
      <c r="A187" s="33" t="s">
        <v>154</v>
      </c>
      <c r="E187" s="21"/>
      <c r="F187" s="21"/>
      <c r="G187" s="21"/>
      <c r="H187" s="21"/>
    </row>
    <row r="188" spans="1:8" ht="15" customHeight="1" x14ac:dyDescent="0.3">
      <c r="A188" s="209" t="s">
        <v>164</v>
      </c>
      <c r="B188" s="209"/>
      <c r="C188" s="209"/>
      <c r="D188" s="209"/>
      <c r="E188" s="209"/>
      <c r="F188" s="209"/>
      <c r="G188" s="209"/>
      <c r="H188" s="209"/>
    </row>
    <row r="189" spans="1:8" ht="15" customHeight="1" x14ac:dyDescent="0.3">
      <c r="A189" s="209"/>
      <c r="B189" s="209"/>
      <c r="C189" s="209"/>
      <c r="D189" s="209"/>
      <c r="E189" s="209"/>
      <c r="F189" s="209"/>
      <c r="G189" s="209"/>
      <c r="H189" s="209"/>
    </row>
  </sheetData>
  <mergeCells count="3">
    <mergeCell ref="A3:D3"/>
    <mergeCell ref="E3:H3"/>
    <mergeCell ref="A188:H189"/>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21" max="9" man="1"/>
    <brk id="147" max="9" man="1"/>
    <brk id="173" max="9" man="1"/>
  </rowBreaks>
  <colBreaks count="1" manualBreakCount="1">
    <brk id="4" max="1048575" man="1"/>
  </colBreaks>
  <ignoredErrors>
    <ignoredError sqref="D96 D109 H83 D83 D70 H70 H57 D57 D174 H174 H148 H161 D161 D148 D135 H135 H109 H96 H44 D44 D31 H31 H18"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H265"/>
  <sheetViews>
    <sheetView showGridLines="0" zoomScaleNormal="100" workbookViewId="0">
      <selection activeCell="B5" sqref="A5:XFD26"/>
    </sheetView>
  </sheetViews>
  <sheetFormatPr defaultRowHeight="10.199999999999999" x14ac:dyDescent="0.2"/>
  <cols>
    <col min="1" max="1" width="5.88671875" style="1" bestFit="1" customWidth="1"/>
    <col min="2" max="2" width="20.88671875" style="1" bestFit="1" customWidth="1"/>
    <col min="3" max="3" width="27.109375" style="1" customWidth="1"/>
    <col min="4" max="4" width="24.33203125" style="1" customWidth="1"/>
    <col min="5" max="5" width="18" style="1" customWidth="1"/>
    <col min="6" max="6" width="6.33203125" style="1" customWidth="1"/>
    <col min="7" max="7" width="19.33203125" style="1" hidden="1" customWidth="1"/>
    <col min="8" max="8" width="18.109375" style="1" hidden="1" customWidth="1"/>
    <col min="9" max="9" width="5.5546875" style="1" bestFit="1" customWidth="1"/>
    <col min="10" max="12" width="5.5546875" style="1" customWidth="1"/>
    <col min="13" max="13" width="5.5546875" style="1" bestFit="1" customWidth="1"/>
    <col min="14" max="14" width="18.109375" style="1" bestFit="1" customWidth="1"/>
    <col min="15" max="15" width="16.44140625" style="1" bestFit="1" customWidth="1"/>
    <col min="16" max="16" width="22.109375" style="1" customWidth="1"/>
    <col min="17" max="17" width="20.109375" style="1" customWidth="1"/>
    <col min="18" max="18" width="16.109375" style="1" customWidth="1"/>
    <col min="19" max="16384" width="8.88671875" style="1"/>
  </cols>
  <sheetData>
    <row r="2" spans="1:5" ht="15" customHeight="1" x14ac:dyDescent="0.2">
      <c r="A2" s="214" t="s">
        <v>182</v>
      </c>
      <c r="B2" s="215"/>
      <c r="C2" s="215"/>
      <c r="D2" s="215"/>
      <c r="E2" s="215"/>
    </row>
    <row r="3" spans="1:5" ht="53.25" customHeight="1" x14ac:dyDescent="0.2">
      <c r="A3" s="2"/>
      <c r="B3" s="3"/>
      <c r="C3" s="4" t="s">
        <v>58</v>
      </c>
      <c r="D3" s="4" t="s">
        <v>59</v>
      </c>
      <c r="E3" s="4" t="s">
        <v>21</v>
      </c>
    </row>
    <row r="4" spans="1:5" ht="25.5" customHeight="1" thickBot="1" x14ac:dyDescent="0.25">
      <c r="A4" s="5" t="s">
        <v>20</v>
      </c>
      <c r="B4" s="6" t="s">
        <v>66</v>
      </c>
      <c r="C4" s="7" t="s">
        <v>56</v>
      </c>
      <c r="D4" s="7" t="s">
        <v>56</v>
      </c>
      <c r="E4" s="7" t="s">
        <v>65</v>
      </c>
    </row>
    <row r="5" spans="1:5" ht="15" hidden="1" customHeight="1" x14ac:dyDescent="0.2">
      <c r="A5" s="210">
        <v>2023</v>
      </c>
      <c r="B5" s="8" t="s">
        <v>37</v>
      </c>
      <c r="C5" s="9"/>
      <c r="D5" s="144"/>
      <c r="E5" s="144"/>
    </row>
    <row r="6" spans="1:5" ht="15" hidden="1" customHeight="1" x14ac:dyDescent="0.2">
      <c r="A6" s="211"/>
      <c r="B6" s="12" t="s">
        <v>57</v>
      </c>
      <c r="C6" s="13"/>
      <c r="D6" s="146"/>
      <c r="E6" s="146"/>
    </row>
    <row r="7" spans="1:5" ht="15" hidden="1" customHeight="1" x14ac:dyDescent="0.2">
      <c r="A7" s="211"/>
      <c r="B7" s="16" t="s">
        <v>174</v>
      </c>
      <c r="C7" s="17"/>
      <c r="D7" s="148"/>
      <c r="E7" s="148"/>
    </row>
    <row r="8" spans="1:5" ht="15" hidden="1" customHeight="1" x14ac:dyDescent="0.2">
      <c r="A8" s="211"/>
      <c r="B8" s="12" t="s">
        <v>175</v>
      </c>
      <c r="C8" s="13"/>
      <c r="D8" s="146"/>
      <c r="E8" s="146"/>
    </row>
    <row r="9" spans="1:5" ht="15" hidden="1" customHeight="1" x14ac:dyDescent="0.2">
      <c r="A9" s="211"/>
      <c r="B9" s="16" t="s">
        <v>176</v>
      </c>
      <c r="C9" s="17"/>
      <c r="D9" s="148"/>
      <c r="E9" s="148"/>
    </row>
    <row r="10" spans="1:5" ht="15" hidden="1" customHeight="1" x14ac:dyDescent="0.2">
      <c r="A10" s="211"/>
      <c r="B10" s="12" t="s">
        <v>40</v>
      </c>
      <c r="C10" s="13"/>
      <c r="D10" s="146"/>
      <c r="E10" s="146"/>
    </row>
    <row r="11" spans="1:5" ht="15" hidden="1" customHeight="1" x14ac:dyDescent="0.2">
      <c r="A11" s="211"/>
      <c r="B11" s="16" t="s">
        <v>41</v>
      </c>
      <c r="C11" s="17"/>
      <c r="D11" s="148"/>
      <c r="E11" s="148"/>
    </row>
    <row r="12" spans="1:5" ht="15" hidden="1" customHeight="1" x14ac:dyDescent="0.2">
      <c r="A12" s="211"/>
      <c r="B12" s="12" t="s">
        <v>42</v>
      </c>
      <c r="C12" s="13"/>
      <c r="D12" s="146"/>
      <c r="E12" s="146"/>
    </row>
    <row r="13" spans="1:5" ht="15" hidden="1" customHeight="1" x14ac:dyDescent="0.2">
      <c r="A13" s="211"/>
      <c r="B13" s="16" t="s">
        <v>43</v>
      </c>
      <c r="C13" s="17"/>
      <c r="D13" s="148"/>
      <c r="E13" s="148"/>
    </row>
    <row r="14" spans="1:5" ht="15" hidden="1" customHeight="1" x14ac:dyDescent="0.2">
      <c r="A14" s="211"/>
      <c r="B14" s="12" t="s">
        <v>44</v>
      </c>
      <c r="C14" s="13"/>
      <c r="D14" s="146"/>
      <c r="E14" s="146"/>
    </row>
    <row r="15" spans="1:5" ht="15" hidden="1" customHeight="1" x14ac:dyDescent="0.2">
      <c r="A15" s="211"/>
      <c r="B15" s="16" t="s">
        <v>46</v>
      </c>
      <c r="C15" s="17"/>
      <c r="D15" s="148"/>
      <c r="E15" s="148"/>
    </row>
    <row r="16" spans="1:5" ht="15" hidden="1" customHeight="1" x14ac:dyDescent="0.2">
      <c r="A16" s="211"/>
      <c r="B16" s="12" t="s">
        <v>32</v>
      </c>
      <c r="C16" s="13"/>
      <c r="D16" s="146"/>
      <c r="E16" s="146"/>
    </row>
    <row r="17" spans="1:5" ht="15" hidden="1" customHeight="1" x14ac:dyDescent="0.2">
      <c r="A17" s="211"/>
      <c r="B17" s="16" t="s">
        <v>45</v>
      </c>
      <c r="C17" s="17"/>
      <c r="D17" s="148"/>
      <c r="E17" s="148"/>
    </row>
    <row r="18" spans="1:5" ht="15" hidden="1" customHeight="1" x14ac:dyDescent="0.2">
      <c r="A18" s="211"/>
      <c r="B18" s="12" t="s">
        <v>48</v>
      </c>
      <c r="C18" s="13"/>
      <c r="D18" s="146"/>
      <c r="E18" s="146"/>
    </row>
    <row r="19" spans="1:5" ht="15" hidden="1" customHeight="1" x14ac:dyDescent="0.2">
      <c r="A19" s="211"/>
      <c r="B19" s="16" t="s">
        <v>47</v>
      </c>
      <c r="C19" s="17"/>
      <c r="D19" s="148"/>
      <c r="E19" s="148"/>
    </row>
    <row r="20" spans="1:5" ht="15" hidden="1" customHeight="1" x14ac:dyDescent="0.2">
      <c r="A20" s="211"/>
      <c r="B20" s="12" t="s">
        <v>49</v>
      </c>
      <c r="C20" s="13"/>
      <c r="D20" s="146"/>
      <c r="E20" s="146"/>
    </row>
    <row r="21" spans="1:5" ht="15" hidden="1" customHeight="1" x14ac:dyDescent="0.2">
      <c r="A21" s="211"/>
      <c r="B21" s="16" t="s">
        <v>51</v>
      </c>
      <c r="C21" s="17"/>
      <c r="D21" s="148"/>
      <c r="E21" s="148"/>
    </row>
    <row r="22" spans="1:5" ht="15" hidden="1" customHeight="1" x14ac:dyDescent="0.2">
      <c r="A22" s="211"/>
      <c r="B22" s="12" t="s">
        <v>52</v>
      </c>
      <c r="C22" s="13"/>
      <c r="D22" s="146"/>
      <c r="E22" s="146"/>
    </row>
    <row r="23" spans="1:5" ht="15" hidden="1" customHeight="1" x14ac:dyDescent="0.2">
      <c r="A23" s="211"/>
      <c r="B23" s="16" t="s">
        <v>177</v>
      </c>
      <c r="C23" s="17"/>
      <c r="D23" s="148"/>
      <c r="E23" s="148"/>
    </row>
    <row r="24" spans="1:5" ht="15" hidden="1" customHeight="1" x14ac:dyDescent="0.2">
      <c r="A24" s="211"/>
      <c r="B24" s="12" t="s">
        <v>54</v>
      </c>
      <c r="C24" s="13"/>
      <c r="D24" s="146"/>
      <c r="E24" s="146"/>
    </row>
    <row r="25" spans="1:5" ht="15" hidden="1" customHeight="1" x14ac:dyDescent="0.2">
      <c r="A25" s="211"/>
      <c r="B25" s="16" t="s">
        <v>55</v>
      </c>
      <c r="C25" s="17"/>
      <c r="D25" s="148"/>
      <c r="E25" s="148"/>
    </row>
    <row r="26" spans="1:5" ht="15" hidden="1" customHeight="1" thickBot="1" x14ac:dyDescent="0.25">
      <c r="A26" s="212"/>
      <c r="B26" s="136" t="s">
        <v>63</v>
      </c>
      <c r="C26" s="137"/>
      <c r="D26" s="137"/>
      <c r="E26" s="137"/>
    </row>
    <row r="27" spans="1:5" ht="15" customHeight="1" x14ac:dyDescent="0.2">
      <c r="A27" s="210">
        <v>2022</v>
      </c>
      <c r="B27" s="8" t="s">
        <v>37</v>
      </c>
      <c r="C27" s="9">
        <v>176216</v>
      </c>
      <c r="D27" s="144">
        <v>170600</v>
      </c>
      <c r="E27" s="144">
        <f>SUM(C27:D27)</f>
        <v>346816</v>
      </c>
    </row>
    <row r="28" spans="1:5" ht="15" customHeight="1" x14ac:dyDescent="0.2">
      <c r="A28" s="211"/>
      <c r="B28" s="12" t="s">
        <v>57</v>
      </c>
      <c r="C28" s="13">
        <v>52462</v>
      </c>
      <c r="D28" s="146">
        <v>51969</v>
      </c>
      <c r="E28" s="146">
        <f t="shared" ref="E28:E47" si="0">SUM(C28:D28)</f>
        <v>104431</v>
      </c>
    </row>
    <row r="29" spans="1:5" ht="15" customHeight="1" x14ac:dyDescent="0.2">
      <c r="A29" s="211"/>
      <c r="B29" s="16" t="s">
        <v>174</v>
      </c>
      <c r="C29" s="17">
        <v>889</v>
      </c>
      <c r="D29" s="148">
        <v>1235</v>
      </c>
      <c r="E29" s="148">
        <f t="shared" si="0"/>
        <v>2124</v>
      </c>
    </row>
    <row r="30" spans="1:5" ht="15" customHeight="1" x14ac:dyDescent="0.2">
      <c r="A30" s="211"/>
      <c r="B30" s="12" t="s">
        <v>175</v>
      </c>
      <c r="C30" s="13">
        <v>139597</v>
      </c>
      <c r="D30" s="146">
        <v>146213</v>
      </c>
      <c r="E30" s="146">
        <f t="shared" si="0"/>
        <v>285810</v>
      </c>
    </row>
    <row r="31" spans="1:5" ht="15" customHeight="1" x14ac:dyDescent="0.2">
      <c r="A31" s="211"/>
      <c r="B31" s="16" t="s">
        <v>176</v>
      </c>
      <c r="C31" s="17">
        <v>691882</v>
      </c>
      <c r="D31" s="148">
        <v>672192</v>
      </c>
      <c r="E31" s="148">
        <f t="shared" si="0"/>
        <v>1364074</v>
      </c>
    </row>
    <row r="32" spans="1:5" ht="15" customHeight="1" x14ac:dyDescent="0.2">
      <c r="A32" s="211"/>
      <c r="B32" s="12" t="s">
        <v>40</v>
      </c>
      <c r="C32" s="13">
        <v>254675</v>
      </c>
      <c r="D32" s="146">
        <v>218432</v>
      </c>
      <c r="E32" s="146">
        <f t="shared" si="0"/>
        <v>473107</v>
      </c>
    </row>
    <row r="33" spans="1:5" ht="15" customHeight="1" x14ac:dyDescent="0.2">
      <c r="A33" s="211"/>
      <c r="B33" s="16" t="s">
        <v>41</v>
      </c>
      <c r="C33" s="17">
        <v>27896</v>
      </c>
      <c r="D33" s="148">
        <v>28244</v>
      </c>
      <c r="E33" s="148">
        <f t="shared" si="0"/>
        <v>56140</v>
      </c>
    </row>
    <row r="34" spans="1:5" ht="15" customHeight="1" x14ac:dyDescent="0.2">
      <c r="A34" s="211"/>
      <c r="B34" s="12" t="s">
        <v>42</v>
      </c>
      <c r="C34" s="13">
        <v>292332</v>
      </c>
      <c r="D34" s="146">
        <v>297046</v>
      </c>
      <c r="E34" s="146">
        <f t="shared" si="0"/>
        <v>589378</v>
      </c>
    </row>
    <row r="35" spans="1:5" ht="15" customHeight="1" x14ac:dyDescent="0.2">
      <c r="A35" s="211"/>
      <c r="B35" s="16" t="s">
        <v>43</v>
      </c>
      <c r="C35" s="17">
        <v>249489</v>
      </c>
      <c r="D35" s="148">
        <v>234050</v>
      </c>
      <c r="E35" s="148">
        <f t="shared" si="0"/>
        <v>483539</v>
      </c>
    </row>
    <row r="36" spans="1:5" ht="15" customHeight="1" x14ac:dyDescent="0.2">
      <c r="A36" s="211"/>
      <c r="B36" s="12" t="s">
        <v>44</v>
      </c>
      <c r="C36" s="13">
        <v>14514</v>
      </c>
      <c r="D36" s="146">
        <v>15909</v>
      </c>
      <c r="E36" s="146">
        <f t="shared" si="0"/>
        <v>30423</v>
      </c>
    </row>
    <row r="37" spans="1:5" ht="15" customHeight="1" x14ac:dyDescent="0.2">
      <c r="A37" s="211"/>
      <c r="B37" s="16" t="s">
        <v>46</v>
      </c>
      <c r="C37" s="17">
        <v>3698865</v>
      </c>
      <c r="D37" s="148">
        <v>3393660</v>
      </c>
      <c r="E37" s="148">
        <f t="shared" si="0"/>
        <v>7092525</v>
      </c>
    </row>
    <row r="38" spans="1:5" ht="15" customHeight="1" x14ac:dyDescent="0.2">
      <c r="A38" s="211"/>
      <c r="B38" s="12" t="s">
        <v>32</v>
      </c>
      <c r="C38" s="13">
        <v>3876478</v>
      </c>
      <c r="D38" s="146">
        <v>4018691</v>
      </c>
      <c r="E38" s="146">
        <f t="shared" si="0"/>
        <v>7895169</v>
      </c>
    </row>
    <row r="39" spans="1:5" ht="15" customHeight="1" x14ac:dyDescent="0.2">
      <c r="A39" s="211"/>
      <c r="B39" s="16" t="s">
        <v>45</v>
      </c>
      <c r="C39" s="17">
        <v>3393660</v>
      </c>
      <c r="D39" s="148">
        <v>3698865</v>
      </c>
      <c r="E39" s="148">
        <f t="shared" si="0"/>
        <v>7092525</v>
      </c>
    </row>
    <row r="40" spans="1:5" ht="15" customHeight="1" x14ac:dyDescent="0.2">
      <c r="A40" s="211"/>
      <c r="B40" s="12" t="s">
        <v>48</v>
      </c>
      <c r="C40" s="13">
        <v>310598</v>
      </c>
      <c r="D40" s="146">
        <v>348091</v>
      </c>
      <c r="E40" s="146">
        <f t="shared" si="0"/>
        <v>658689</v>
      </c>
    </row>
    <row r="41" spans="1:5" ht="15" customHeight="1" x14ac:dyDescent="0.2">
      <c r="A41" s="211"/>
      <c r="B41" s="16" t="s">
        <v>47</v>
      </c>
      <c r="C41" s="17">
        <v>1365</v>
      </c>
      <c r="D41" s="148">
        <v>1162</v>
      </c>
      <c r="E41" s="148">
        <f t="shared" si="0"/>
        <v>2527</v>
      </c>
    </row>
    <row r="42" spans="1:5" ht="15" customHeight="1" x14ac:dyDescent="0.2">
      <c r="A42" s="211"/>
      <c r="B42" s="12" t="s">
        <v>49</v>
      </c>
      <c r="C42" s="13">
        <v>862808</v>
      </c>
      <c r="D42" s="146">
        <v>866327</v>
      </c>
      <c r="E42" s="146">
        <f t="shared" si="0"/>
        <v>1729135</v>
      </c>
    </row>
    <row r="43" spans="1:5" ht="15" customHeight="1" x14ac:dyDescent="0.2">
      <c r="A43" s="211"/>
      <c r="B43" s="16" t="s">
        <v>51</v>
      </c>
      <c r="C43" s="17">
        <v>47390</v>
      </c>
      <c r="D43" s="148">
        <v>46771</v>
      </c>
      <c r="E43" s="148">
        <f t="shared" si="0"/>
        <v>94161</v>
      </c>
    </row>
    <row r="44" spans="1:5" ht="15" customHeight="1" x14ac:dyDescent="0.2">
      <c r="A44" s="211"/>
      <c r="B44" s="12" t="s">
        <v>52</v>
      </c>
      <c r="C44" s="13">
        <v>133143</v>
      </c>
      <c r="D44" s="146">
        <v>129001</v>
      </c>
      <c r="E44" s="146">
        <f t="shared" si="0"/>
        <v>262144</v>
      </c>
    </row>
    <row r="45" spans="1:5" ht="15" customHeight="1" x14ac:dyDescent="0.2">
      <c r="A45" s="211"/>
      <c r="B45" s="16" t="s">
        <v>177</v>
      </c>
      <c r="C45" s="17">
        <v>143202</v>
      </c>
      <c r="D45" s="148">
        <v>143024</v>
      </c>
      <c r="E45" s="148">
        <f t="shared" si="0"/>
        <v>286226</v>
      </c>
    </row>
    <row r="46" spans="1:5" ht="15" customHeight="1" x14ac:dyDescent="0.2">
      <c r="A46" s="211"/>
      <c r="B46" s="12" t="s">
        <v>54</v>
      </c>
      <c r="C46" s="13">
        <v>234050</v>
      </c>
      <c r="D46" s="146">
        <v>249489</v>
      </c>
      <c r="E46" s="146">
        <f t="shared" si="0"/>
        <v>483539</v>
      </c>
    </row>
    <row r="47" spans="1:5" ht="15" customHeight="1" x14ac:dyDescent="0.2">
      <c r="A47" s="211"/>
      <c r="B47" s="16" t="s">
        <v>55</v>
      </c>
      <c r="C47" s="17">
        <v>71519</v>
      </c>
      <c r="D47" s="148">
        <v>67786</v>
      </c>
      <c r="E47" s="148">
        <f t="shared" si="0"/>
        <v>139305</v>
      </c>
    </row>
    <row r="48" spans="1:5" ht="15" customHeight="1" thickBot="1" x14ac:dyDescent="0.25">
      <c r="A48" s="212"/>
      <c r="B48" s="136" t="s">
        <v>63</v>
      </c>
      <c r="C48" s="137">
        <f>SUM(C27:C47)</f>
        <v>14673030</v>
      </c>
      <c r="D48" s="137">
        <f t="shared" ref="D48:E48" si="1">SUM(D27:D47)</f>
        <v>14798757</v>
      </c>
      <c r="E48" s="137">
        <f t="shared" si="1"/>
        <v>29471787</v>
      </c>
    </row>
    <row r="49" spans="1:5" ht="15" customHeight="1" x14ac:dyDescent="0.2">
      <c r="A49" s="210">
        <v>2021</v>
      </c>
      <c r="B49" s="8" t="s">
        <v>35</v>
      </c>
      <c r="C49" s="9">
        <v>532444</v>
      </c>
      <c r="D49" s="144">
        <v>529124</v>
      </c>
      <c r="E49" s="145">
        <f>SUM(C49:D49)</f>
        <v>1061568</v>
      </c>
    </row>
    <row r="50" spans="1:5" ht="15" customHeight="1" x14ac:dyDescent="0.2">
      <c r="A50" s="211"/>
      <c r="B50" s="12" t="s">
        <v>36</v>
      </c>
      <c r="C50" s="13">
        <v>0</v>
      </c>
      <c r="D50" s="146">
        <v>0</v>
      </c>
      <c r="E50" s="147">
        <f t="shared" ref="E50:E72" si="2">SUM(C50:D50)</f>
        <v>0</v>
      </c>
    </row>
    <row r="51" spans="1:5" ht="15" customHeight="1" x14ac:dyDescent="0.2">
      <c r="A51" s="211"/>
      <c r="B51" s="16" t="s">
        <v>37</v>
      </c>
      <c r="C51" s="17">
        <v>165717</v>
      </c>
      <c r="D51" s="148">
        <v>153798</v>
      </c>
      <c r="E51" s="149">
        <f t="shared" si="2"/>
        <v>319515</v>
      </c>
    </row>
    <row r="52" spans="1:5" ht="15" customHeight="1" x14ac:dyDescent="0.2">
      <c r="A52" s="211"/>
      <c r="B52" s="12" t="s">
        <v>57</v>
      </c>
      <c r="C52" s="13">
        <v>44833</v>
      </c>
      <c r="D52" s="146">
        <v>44519</v>
      </c>
      <c r="E52" s="147">
        <f t="shared" si="2"/>
        <v>89352</v>
      </c>
    </row>
    <row r="53" spans="1:5" ht="15" customHeight="1" x14ac:dyDescent="0.2">
      <c r="A53" s="211"/>
      <c r="B53" s="16" t="s">
        <v>38</v>
      </c>
      <c r="C53" s="17">
        <v>1813</v>
      </c>
      <c r="D53" s="148">
        <v>9218</v>
      </c>
      <c r="E53" s="149">
        <f t="shared" si="2"/>
        <v>11031</v>
      </c>
    </row>
    <row r="54" spans="1:5" ht="15" customHeight="1" x14ac:dyDescent="0.2">
      <c r="A54" s="211"/>
      <c r="B54" s="12" t="s">
        <v>39</v>
      </c>
      <c r="C54" s="13">
        <v>111405</v>
      </c>
      <c r="D54" s="146">
        <v>104242</v>
      </c>
      <c r="E54" s="147">
        <f t="shared" si="2"/>
        <v>215647</v>
      </c>
    </row>
    <row r="55" spans="1:5" ht="15" customHeight="1" x14ac:dyDescent="0.2">
      <c r="A55" s="211"/>
      <c r="B55" s="16" t="s">
        <v>40</v>
      </c>
      <c r="C55" s="17">
        <v>195359</v>
      </c>
      <c r="D55" s="148">
        <v>169710</v>
      </c>
      <c r="E55" s="149">
        <f t="shared" si="2"/>
        <v>365069</v>
      </c>
    </row>
    <row r="56" spans="1:5" ht="15" customHeight="1" x14ac:dyDescent="0.2">
      <c r="A56" s="211"/>
      <c r="B56" s="12" t="s">
        <v>41</v>
      </c>
      <c r="C56" s="13">
        <v>22782</v>
      </c>
      <c r="D56" s="146">
        <v>22489</v>
      </c>
      <c r="E56" s="147">
        <f t="shared" si="2"/>
        <v>45271</v>
      </c>
    </row>
    <row r="57" spans="1:5" ht="15" customHeight="1" x14ac:dyDescent="0.2">
      <c r="A57" s="211"/>
      <c r="B57" s="16" t="s">
        <v>42</v>
      </c>
      <c r="C57" s="17">
        <v>229029</v>
      </c>
      <c r="D57" s="148">
        <v>230206</v>
      </c>
      <c r="E57" s="149">
        <f t="shared" si="2"/>
        <v>459235</v>
      </c>
    </row>
    <row r="58" spans="1:5" ht="15" customHeight="1" x14ac:dyDescent="0.2">
      <c r="A58" s="211"/>
      <c r="B58" s="12" t="s">
        <v>43</v>
      </c>
      <c r="C58" s="13">
        <v>183028</v>
      </c>
      <c r="D58" s="146">
        <v>165823</v>
      </c>
      <c r="E58" s="147">
        <f t="shared" si="2"/>
        <v>348851</v>
      </c>
    </row>
    <row r="59" spans="1:5" ht="15" customHeight="1" x14ac:dyDescent="0.2">
      <c r="A59" s="211"/>
      <c r="B59" s="16" t="s">
        <v>44</v>
      </c>
      <c r="C59" s="17">
        <v>9927</v>
      </c>
      <c r="D59" s="148">
        <v>10556</v>
      </c>
      <c r="E59" s="149">
        <f t="shared" si="2"/>
        <v>20483</v>
      </c>
    </row>
    <row r="60" spans="1:5" ht="15" customHeight="1" x14ac:dyDescent="0.2">
      <c r="A60" s="211"/>
      <c r="B60" s="12" t="s">
        <v>45</v>
      </c>
      <c r="C60" s="13">
        <v>2931129</v>
      </c>
      <c r="D60" s="146">
        <v>3033158</v>
      </c>
      <c r="E60" s="147">
        <f t="shared" si="2"/>
        <v>5964287</v>
      </c>
    </row>
    <row r="61" spans="1:5" ht="15" customHeight="1" x14ac:dyDescent="0.2">
      <c r="A61" s="211"/>
      <c r="B61" s="16" t="s">
        <v>32</v>
      </c>
      <c r="C61" s="17">
        <v>2893336</v>
      </c>
      <c r="D61" s="148">
        <v>2948542</v>
      </c>
      <c r="E61" s="149">
        <f t="shared" si="2"/>
        <v>5841878</v>
      </c>
    </row>
    <row r="62" spans="1:5" ht="15" customHeight="1" x14ac:dyDescent="0.2">
      <c r="A62" s="211"/>
      <c r="B62" s="12" t="s">
        <v>46</v>
      </c>
      <c r="C62" s="13">
        <v>3033158</v>
      </c>
      <c r="D62" s="146">
        <v>2931129</v>
      </c>
      <c r="E62" s="147">
        <f t="shared" si="2"/>
        <v>5964287</v>
      </c>
    </row>
    <row r="63" spans="1:5" ht="15" customHeight="1" x14ac:dyDescent="0.2">
      <c r="A63" s="211"/>
      <c r="B63" s="16" t="s">
        <v>47</v>
      </c>
      <c r="C63" s="17">
        <v>1196</v>
      </c>
      <c r="D63" s="148">
        <v>1198</v>
      </c>
      <c r="E63" s="149">
        <f t="shared" si="2"/>
        <v>2394</v>
      </c>
    </row>
    <row r="64" spans="1:5" ht="15" customHeight="1" x14ac:dyDescent="0.2">
      <c r="A64" s="211"/>
      <c r="B64" s="12" t="s">
        <v>48</v>
      </c>
      <c r="C64" s="13">
        <v>227122</v>
      </c>
      <c r="D64" s="146">
        <v>256195</v>
      </c>
      <c r="E64" s="147">
        <f t="shared" si="2"/>
        <v>483317</v>
      </c>
    </row>
    <row r="65" spans="1:5" ht="15" customHeight="1" x14ac:dyDescent="0.2">
      <c r="A65" s="211"/>
      <c r="B65" s="16" t="s">
        <v>49</v>
      </c>
      <c r="C65" s="17">
        <v>627221</v>
      </c>
      <c r="D65" s="148">
        <v>623410</v>
      </c>
      <c r="E65" s="149">
        <f t="shared" si="2"/>
        <v>1250631</v>
      </c>
    </row>
    <row r="66" spans="1:5" ht="15" customHeight="1" x14ac:dyDescent="0.2">
      <c r="A66" s="211"/>
      <c r="B66" s="12" t="s">
        <v>50</v>
      </c>
      <c r="C66" s="13"/>
      <c r="D66" s="146"/>
      <c r="E66" s="147">
        <f t="shared" si="2"/>
        <v>0</v>
      </c>
    </row>
    <row r="67" spans="1:5" ht="15" customHeight="1" x14ac:dyDescent="0.2">
      <c r="A67" s="211"/>
      <c r="B67" s="16" t="s">
        <v>51</v>
      </c>
      <c r="C67" s="17"/>
      <c r="D67" s="148"/>
      <c r="E67" s="149">
        <f t="shared" si="2"/>
        <v>0</v>
      </c>
    </row>
    <row r="68" spans="1:5" ht="15" customHeight="1" x14ac:dyDescent="0.2">
      <c r="A68" s="211"/>
      <c r="B68" s="12" t="s">
        <v>52</v>
      </c>
      <c r="C68" s="13">
        <v>92455</v>
      </c>
      <c r="D68" s="146">
        <v>90876</v>
      </c>
      <c r="E68" s="147">
        <f t="shared" si="2"/>
        <v>183331</v>
      </c>
    </row>
    <row r="69" spans="1:5" ht="15" customHeight="1" x14ac:dyDescent="0.2">
      <c r="A69" s="211"/>
      <c r="B69" s="16" t="s">
        <v>53</v>
      </c>
      <c r="C69" s="17">
        <v>81419</v>
      </c>
      <c r="D69" s="148">
        <v>85390</v>
      </c>
      <c r="E69" s="149">
        <f t="shared" si="2"/>
        <v>166809</v>
      </c>
    </row>
    <row r="70" spans="1:5" ht="15" customHeight="1" x14ac:dyDescent="0.2">
      <c r="A70" s="211"/>
      <c r="B70" s="12" t="s">
        <v>54</v>
      </c>
      <c r="C70" s="13">
        <v>165823</v>
      </c>
      <c r="D70" s="146">
        <v>183028</v>
      </c>
      <c r="E70" s="147">
        <f t="shared" si="2"/>
        <v>348851</v>
      </c>
    </row>
    <row r="71" spans="1:5" ht="15" customHeight="1" x14ac:dyDescent="0.2">
      <c r="A71" s="211"/>
      <c r="B71" s="16" t="s">
        <v>55</v>
      </c>
      <c r="C71" s="17">
        <v>44369</v>
      </c>
      <c r="D71" s="148">
        <v>41506</v>
      </c>
      <c r="E71" s="149">
        <f t="shared" si="2"/>
        <v>85875</v>
      </c>
    </row>
    <row r="72" spans="1:5" ht="15" customHeight="1" thickBot="1" x14ac:dyDescent="0.25">
      <c r="A72" s="212"/>
      <c r="B72" s="136" t="s">
        <v>63</v>
      </c>
      <c r="C72" s="137">
        <f>SUM(C49:C71)</f>
        <v>11593565</v>
      </c>
      <c r="D72" s="139">
        <f>SUM(D49:D71)</f>
        <v>11634117</v>
      </c>
      <c r="E72" s="139">
        <f t="shared" si="2"/>
        <v>23227682</v>
      </c>
    </row>
    <row r="73" spans="1:5" ht="15" customHeight="1" x14ac:dyDescent="0.2">
      <c r="A73" s="210">
        <v>2020</v>
      </c>
      <c r="B73" s="8" t="s">
        <v>35</v>
      </c>
      <c r="C73" s="9">
        <v>437890</v>
      </c>
      <c r="D73" s="144">
        <v>432040</v>
      </c>
      <c r="E73" s="145">
        <f>C73+D73</f>
        <v>869930</v>
      </c>
    </row>
    <row r="74" spans="1:5" ht="15" customHeight="1" x14ac:dyDescent="0.2">
      <c r="A74" s="211"/>
      <c r="B74" s="12" t="s">
        <v>36</v>
      </c>
      <c r="C74" s="13">
        <v>0</v>
      </c>
      <c r="D74" s="146">
        <v>0</v>
      </c>
      <c r="E74" s="147">
        <f t="shared" ref="E74:E95" si="3">C74+D74</f>
        <v>0</v>
      </c>
    </row>
    <row r="75" spans="1:5" ht="15" customHeight="1" x14ac:dyDescent="0.2">
      <c r="A75" s="211"/>
      <c r="B75" s="16" t="s">
        <v>37</v>
      </c>
      <c r="C75" s="17">
        <v>141214</v>
      </c>
      <c r="D75" s="148">
        <v>134946</v>
      </c>
      <c r="E75" s="149">
        <f t="shared" si="3"/>
        <v>276160</v>
      </c>
    </row>
    <row r="76" spans="1:5" ht="15" customHeight="1" x14ac:dyDescent="0.2">
      <c r="A76" s="211"/>
      <c r="B76" s="12" t="s">
        <v>57</v>
      </c>
      <c r="C76" s="13">
        <v>36276</v>
      </c>
      <c r="D76" s="146">
        <v>35841</v>
      </c>
      <c r="E76" s="147">
        <f t="shared" si="3"/>
        <v>72117</v>
      </c>
    </row>
    <row r="77" spans="1:5" ht="15" customHeight="1" x14ac:dyDescent="0.2">
      <c r="A77" s="211"/>
      <c r="B77" s="16" t="s">
        <v>38</v>
      </c>
      <c r="C77" s="17">
        <v>8603</v>
      </c>
      <c r="D77" s="148">
        <v>8259</v>
      </c>
      <c r="E77" s="149">
        <f t="shared" si="3"/>
        <v>16862</v>
      </c>
    </row>
    <row r="78" spans="1:5" ht="15" customHeight="1" x14ac:dyDescent="0.2">
      <c r="A78" s="211"/>
      <c r="B78" s="12" t="s">
        <v>39</v>
      </c>
      <c r="C78" s="13">
        <v>100066</v>
      </c>
      <c r="D78" s="146">
        <v>101425</v>
      </c>
      <c r="E78" s="147">
        <f t="shared" si="3"/>
        <v>201491</v>
      </c>
    </row>
    <row r="79" spans="1:5" ht="15" customHeight="1" x14ac:dyDescent="0.2">
      <c r="A79" s="211"/>
      <c r="B79" s="16" t="s">
        <v>40</v>
      </c>
      <c r="C79" s="17">
        <v>149241</v>
      </c>
      <c r="D79" s="148">
        <v>156593</v>
      </c>
      <c r="E79" s="149">
        <f t="shared" si="3"/>
        <v>305834</v>
      </c>
    </row>
    <row r="80" spans="1:5" ht="15" customHeight="1" x14ac:dyDescent="0.2">
      <c r="A80" s="211"/>
      <c r="B80" s="12" t="s">
        <v>41</v>
      </c>
      <c r="C80" s="13">
        <v>18009</v>
      </c>
      <c r="D80" s="146">
        <v>15970</v>
      </c>
      <c r="E80" s="147">
        <f t="shared" si="3"/>
        <v>33979</v>
      </c>
    </row>
    <row r="81" spans="1:8" ht="15" customHeight="1" x14ac:dyDescent="0.2">
      <c r="A81" s="211"/>
      <c r="B81" s="16" t="s">
        <v>42</v>
      </c>
      <c r="C81" s="17">
        <v>174713</v>
      </c>
      <c r="D81" s="148">
        <v>172916</v>
      </c>
      <c r="E81" s="149">
        <f t="shared" si="3"/>
        <v>347629</v>
      </c>
      <c r="G81" s="1" t="s">
        <v>143</v>
      </c>
      <c r="H81" s="20">
        <f>E84+E85</f>
        <v>10077119</v>
      </c>
    </row>
    <row r="82" spans="1:8" ht="15" customHeight="1" x14ac:dyDescent="0.2">
      <c r="A82" s="211"/>
      <c r="B82" s="12" t="s">
        <v>43</v>
      </c>
      <c r="C82" s="13">
        <v>179083</v>
      </c>
      <c r="D82" s="146">
        <v>163204</v>
      </c>
      <c r="E82" s="147">
        <f t="shared" si="3"/>
        <v>342287</v>
      </c>
      <c r="G82" s="1" t="s">
        <v>95</v>
      </c>
      <c r="H82" s="20">
        <f>E73+E78+E79+E80+E83+E86+E87+E88+E92+E93+E94+E76</f>
        <v>8177303</v>
      </c>
    </row>
    <row r="83" spans="1:8" ht="15" customHeight="1" x14ac:dyDescent="0.2">
      <c r="A83" s="211"/>
      <c r="B83" s="16" t="s">
        <v>44</v>
      </c>
      <c r="C83" s="17">
        <v>8444</v>
      </c>
      <c r="D83" s="148">
        <v>8680</v>
      </c>
      <c r="E83" s="149">
        <f t="shared" si="3"/>
        <v>17124</v>
      </c>
      <c r="G83" s="1" t="s">
        <v>127</v>
      </c>
      <c r="H83" s="20">
        <f>E77+E81+E89+E95+E75</f>
        <v>1587076</v>
      </c>
    </row>
    <row r="84" spans="1:8" ht="15" customHeight="1" x14ac:dyDescent="0.2">
      <c r="A84" s="211"/>
      <c r="B84" s="12" t="s">
        <v>45</v>
      </c>
      <c r="C84" s="13">
        <v>2819034</v>
      </c>
      <c r="D84" s="146">
        <v>2911231</v>
      </c>
      <c r="E84" s="147">
        <f t="shared" si="3"/>
        <v>5730265</v>
      </c>
      <c r="G84" s="1" t="s">
        <v>129</v>
      </c>
      <c r="H84" s="20">
        <f>E82</f>
        <v>342287</v>
      </c>
    </row>
    <row r="85" spans="1:8" ht="15" customHeight="1" x14ac:dyDescent="0.2">
      <c r="A85" s="211"/>
      <c r="B85" s="16" t="s">
        <v>32</v>
      </c>
      <c r="C85" s="17">
        <v>2119642</v>
      </c>
      <c r="D85" s="148">
        <v>2227212</v>
      </c>
      <c r="E85" s="149">
        <f t="shared" si="3"/>
        <v>4346854</v>
      </c>
    </row>
    <row r="86" spans="1:8" ht="15" customHeight="1" x14ac:dyDescent="0.2">
      <c r="A86" s="211"/>
      <c r="B86" s="12" t="s">
        <v>46</v>
      </c>
      <c r="C86" s="13">
        <v>2911231</v>
      </c>
      <c r="D86" s="146">
        <v>2819034</v>
      </c>
      <c r="E86" s="147">
        <f t="shared" si="3"/>
        <v>5730265</v>
      </c>
    </row>
    <row r="87" spans="1:8" ht="15" customHeight="1" x14ac:dyDescent="0.2">
      <c r="A87" s="211"/>
      <c r="B87" s="16" t="s">
        <v>47</v>
      </c>
      <c r="C87" s="17">
        <v>1039</v>
      </c>
      <c r="D87" s="148">
        <v>1015</v>
      </c>
      <c r="E87" s="149">
        <f t="shared" si="3"/>
        <v>2054</v>
      </c>
    </row>
    <row r="88" spans="1:8" ht="15" customHeight="1" x14ac:dyDescent="0.2">
      <c r="A88" s="211"/>
      <c r="B88" s="12" t="s">
        <v>48</v>
      </c>
      <c r="C88" s="13">
        <v>191274</v>
      </c>
      <c r="D88" s="146">
        <v>182833</v>
      </c>
      <c r="E88" s="147">
        <f t="shared" si="3"/>
        <v>374107</v>
      </c>
    </row>
    <row r="89" spans="1:8" ht="15" customHeight="1" x14ac:dyDescent="0.2">
      <c r="A89" s="211"/>
      <c r="B89" s="16" t="s">
        <v>49</v>
      </c>
      <c r="C89" s="17">
        <v>428776</v>
      </c>
      <c r="D89" s="148">
        <v>434859</v>
      </c>
      <c r="E89" s="149">
        <f t="shared" si="3"/>
        <v>863635</v>
      </c>
    </row>
    <row r="90" spans="1:8" ht="15" customHeight="1" x14ac:dyDescent="0.2">
      <c r="A90" s="211"/>
      <c r="B90" s="12" t="s">
        <v>50</v>
      </c>
      <c r="C90" s="13"/>
      <c r="D90" s="146"/>
      <c r="E90" s="147">
        <f t="shared" si="3"/>
        <v>0</v>
      </c>
    </row>
    <row r="91" spans="1:8" ht="15" customHeight="1" x14ac:dyDescent="0.2">
      <c r="A91" s="211"/>
      <c r="B91" s="16" t="s">
        <v>51</v>
      </c>
      <c r="C91" s="17"/>
      <c r="D91" s="148"/>
      <c r="E91" s="149">
        <f t="shared" si="3"/>
        <v>0</v>
      </c>
    </row>
    <row r="92" spans="1:8" ht="15" customHeight="1" x14ac:dyDescent="0.2">
      <c r="A92" s="211"/>
      <c r="B92" s="12" t="s">
        <v>52</v>
      </c>
      <c r="C92" s="13">
        <v>64845</v>
      </c>
      <c r="D92" s="146">
        <v>65436</v>
      </c>
      <c r="E92" s="147">
        <f t="shared" si="3"/>
        <v>130281</v>
      </c>
    </row>
    <row r="93" spans="1:8" ht="15" customHeight="1" x14ac:dyDescent="0.2">
      <c r="A93" s="211"/>
      <c r="B93" s="16" t="s">
        <v>53</v>
      </c>
      <c r="C93" s="17">
        <v>48376</v>
      </c>
      <c r="D93" s="148">
        <v>49458</v>
      </c>
      <c r="E93" s="149">
        <f t="shared" si="3"/>
        <v>97834</v>
      </c>
    </row>
    <row r="94" spans="1:8" ht="15" customHeight="1" x14ac:dyDescent="0.2">
      <c r="A94" s="211"/>
      <c r="B94" s="12" t="s">
        <v>54</v>
      </c>
      <c r="C94" s="13">
        <v>163204</v>
      </c>
      <c r="D94" s="146">
        <v>179083</v>
      </c>
      <c r="E94" s="147">
        <f t="shared" si="3"/>
        <v>342287</v>
      </c>
    </row>
    <row r="95" spans="1:8" ht="15" customHeight="1" x14ac:dyDescent="0.2">
      <c r="A95" s="211"/>
      <c r="B95" s="16" t="s">
        <v>55</v>
      </c>
      <c r="C95" s="17">
        <v>42953</v>
      </c>
      <c r="D95" s="148">
        <v>39837</v>
      </c>
      <c r="E95" s="149">
        <f t="shared" si="3"/>
        <v>82790</v>
      </c>
    </row>
    <row r="96" spans="1:8" ht="15" customHeight="1" thickBot="1" x14ac:dyDescent="0.25">
      <c r="A96" s="212"/>
      <c r="B96" s="136" t="s">
        <v>63</v>
      </c>
      <c r="C96" s="137">
        <f>SUM(C73:C95)</f>
        <v>10043913</v>
      </c>
      <c r="D96" s="139">
        <f>SUM(D73:D95)</f>
        <v>10139872</v>
      </c>
      <c r="E96" s="139">
        <f>C96+D96</f>
        <v>20183785</v>
      </c>
    </row>
    <row r="97" spans="1:8" ht="15" customHeight="1" x14ac:dyDescent="0.2">
      <c r="A97" s="210">
        <v>2019</v>
      </c>
      <c r="B97" s="8" t="s">
        <v>35</v>
      </c>
      <c r="C97" s="9">
        <v>782118</v>
      </c>
      <c r="D97" s="10">
        <v>790400</v>
      </c>
      <c r="E97" s="11">
        <f>C97+D97</f>
        <v>1572518</v>
      </c>
    </row>
    <row r="98" spans="1:8" ht="15" customHeight="1" x14ac:dyDescent="0.2">
      <c r="A98" s="211"/>
      <c r="B98" s="12" t="s">
        <v>36</v>
      </c>
      <c r="C98" s="13">
        <v>16814</v>
      </c>
      <c r="D98" s="14">
        <v>16324</v>
      </c>
      <c r="E98" s="15">
        <f t="shared" ref="E98:E119" si="4">C98+D98</f>
        <v>33138</v>
      </c>
    </row>
    <row r="99" spans="1:8" ht="15" customHeight="1" x14ac:dyDescent="0.2">
      <c r="A99" s="211"/>
      <c r="B99" s="16" t="s">
        <v>37</v>
      </c>
      <c r="C99" s="17">
        <v>185924</v>
      </c>
      <c r="D99" s="18">
        <v>175269</v>
      </c>
      <c r="E99" s="19">
        <f t="shared" si="4"/>
        <v>361193</v>
      </c>
      <c r="G99" s="1" t="s">
        <v>143</v>
      </c>
      <c r="H99" s="20">
        <f>E108+E109</f>
        <v>15807496</v>
      </c>
    </row>
    <row r="100" spans="1:8" ht="15" customHeight="1" x14ac:dyDescent="0.2">
      <c r="A100" s="211"/>
      <c r="B100" s="12" t="s">
        <v>57</v>
      </c>
      <c r="C100" s="13">
        <v>48622</v>
      </c>
      <c r="D100" s="14">
        <v>53951</v>
      </c>
      <c r="E100" s="15">
        <f t="shared" si="4"/>
        <v>102573</v>
      </c>
      <c r="G100" s="1" t="s">
        <v>95</v>
      </c>
      <c r="H100" s="20">
        <f>E97+E98+E102+E103+E104+E110+E111+E112+E115+E116+E117+E118+E107+E100</f>
        <v>11221969</v>
      </c>
    </row>
    <row r="101" spans="1:8" ht="15" customHeight="1" x14ac:dyDescent="0.2">
      <c r="A101" s="211"/>
      <c r="B101" s="16" t="s">
        <v>38</v>
      </c>
      <c r="C101" s="17">
        <v>22572</v>
      </c>
      <c r="D101" s="18">
        <v>25575</v>
      </c>
      <c r="E101" s="19">
        <f t="shared" si="4"/>
        <v>48147</v>
      </c>
      <c r="G101" s="1" t="s">
        <v>127</v>
      </c>
      <c r="H101" s="20">
        <f>E99+E101+E105+E113+E119</f>
        <v>2994444</v>
      </c>
    </row>
    <row r="102" spans="1:8" ht="15" customHeight="1" x14ac:dyDescent="0.2">
      <c r="A102" s="211"/>
      <c r="B102" s="12" t="s">
        <v>39</v>
      </c>
      <c r="C102" s="13">
        <v>150781</v>
      </c>
      <c r="D102" s="14">
        <v>151224</v>
      </c>
      <c r="E102" s="15">
        <f t="shared" si="4"/>
        <v>302005</v>
      </c>
      <c r="G102" s="1" t="s">
        <v>129</v>
      </c>
      <c r="H102" s="20">
        <f>E106</f>
        <v>461518</v>
      </c>
    </row>
    <row r="103" spans="1:8" ht="15" customHeight="1" x14ac:dyDescent="0.2">
      <c r="A103" s="211"/>
      <c r="B103" s="16" t="s">
        <v>40</v>
      </c>
      <c r="C103" s="17">
        <v>254974</v>
      </c>
      <c r="D103" s="18">
        <v>248107</v>
      </c>
      <c r="E103" s="19">
        <f t="shared" si="4"/>
        <v>503081</v>
      </c>
    </row>
    <row r="104" spans="1:8" ht="15" customHeight="1" x14ac:dyDescent="0.2">
      <c r="A104" s="211"/>
      <c r="B104" s="12" t="s">
        <v>41</v>
      </c>
      <c r="C104" s="13">
        <v>25308</v>
      </c>
      <c r="D104" s="14">
        <v>22550</v>
      </c>
      <c r="E104" s="15">
        <f t="shared" si="4"/>
        <v>47858</v>
      </c>
    </row>
    <row r="105" spans="1:8" ht="15" customHeight="1" x14ac:dyDescent="0.2">
      <c r="A105" s="211"/>
      <c r="B105" s="16" t="s">
        <v>42</v>
      </c>
      <c r="C105" s="17">
        <v>236295</v>
      </c>
      <c r="D105" s="18">
        <v>234492</v>
      </c>
      <c r="E105" s="19">
        <f t="shared" si="4"/>
        <v>470787</v>
      </c>
    </row>
    <row r="106" spans="1:8" ht="15" customHeight="1" x14ac:dyDescent="0.2">
      <c r="A106" s="211"/>
      <c r="B106" s="12" t="s">
        <v>43</v>
      </c>
      <c r="C106" s="13">
        <v>239333</v>
      </c>
      <c r="D106" s="14">
        <v>222185</v>
      </c>
      <c r="E106" s="15">
        <f t="shared" si="4"/>
        <v>461518</v>
      </c>
    </row>
    <row r="107" spans="1:8" ht="15" customHeight="1" x14ac:dyDescent="0.2">
      <c r="A107" s="211"/>
      <c r="B107" s="16" t="s">
        <v>44</v>
      </c>
      <c r="C107" s="17">
        <v>19248</v>
      </c>
      <c r="D107" s="18">
        <v>19028</v>
      </c>
      <c r="E107" s="19">
        <f t="shared" si="4"/>
        <v>38276</v>
      </c>
    </row>
    <row r="108" spans="1:8" ht="15" customHeight="1" x14ac:dyDescent="0.2">
      <c r="A108" s="211"/>
      <c r="B108" s="12" t="s">
        <v>45</v>
      </c>
      <c r="C108" s="13">
        <v>3412005</v>
      </c>
      <c r="D108" s="14">
        <v>3526688</v>
      </c>
      <c r="E108" s="15">
        <f t="shared" si="4"/>
        <v>6938693</v>
      </c>
    </row>
    <row r="109" spans="1:8" ht="15" customHeight="1" x14ac:dyDescent="0.2">
      <c r="A109" s="211"/>
      <c r="B109" s="16" t="s">
        <v>32</v>
      </c>
      <c r="C109" s="17">
        <v>4389948</v>
      </c>
      <c r="D109" s="18">
        <v>4478855</v>
      </c>
      <c r="E109" s="19">
        <f t="shared" si="4"/>
        <v>8868803</v>
      </c>
    </row>
    <row r="110" spans="1:8" ht="15" customHeight="1" x14ac:dyDescent="0.2">
      <c r="A110" s="211"/>
      <c r="B110" s="12" t="s">
        <v>46</v>
      </c>
      <c r="C110" s="13">
        <v>3526688</v>
      </c>
      <c r="D110" s="14">
        <v>3412005</v>
      </c>
      <c r="E110" s="15">
        <f t="shared" si="4"/>
        <v>6938693</v>
      </c>
    </row>
    <row r="111" spans="1:8" ht="15" customHeight="1" x14ac:dyDescent="0.2">
      <c r="A111" s="211"/>
      <c r="B111" s="16" t="s">
        <v>47</v>
      </c>
      <c r="C111" s="17">
        <v>1515</v>
      </c>
      <c r="D111" s="18">
        <v>1263</v>
      </c>
      <c r="E111" s="19">
        <f t="shared" si="4"/>
        <v>2778</v>
      </c>
    </row>
    <row r="112" spans="1:8" ht="15" customHeight="1" x14ac:dyDescent="0.2">
      <c r="A112" s="211"/>
      <c r="B112" s="12" t="s">
        <v>48</v>
      </c>
      <c r="C112" s="13">
        <v>339589</v>
      </c>
      <c r="D112" s="14">
        <v>348364</v>
      </c>
      <c r="E112" s="15">
        <f t="shared" si="4"/>
        <v>687953</v>
      </c>
    </row>
    <row r="113" spans="1:8" ht="15" customHeight="1" x14ac:dyDescent="0.2">
      <c r="A113" s="211"/>
      <c r="B113" s="16" t="s">
        <v>49</v>
      </c>
      <c r="C113" s="17">
        <v>981946</v>
      </c>
      <c r="D113" s="18">
        <v>1022446</v>
      </c>
      <c r="E113" s="19">
        <f t="shared" si="4"/>
        <v>2004392</v>
      </c>
    </row>
    <row r="114" spans="1:8" ht="15" customHeight="1" x14ac:dyDescent="0.2">
      <c r="A114" s="211"/>
      <c r="B114" s="12" t="s">
        <v>50</v>
      </c>
      <c r="C114" s="13">
        <v>0</v>
      </c>
      <c r="D114" s="14">
        <v>0</v>
      </c>
      <c r="E114" s="15">
        <f t="shared" si="4"/>
        <v>0</v>
      </c>
    </row>
    <row r="115" spans="1:8" ht="15" customHeight="1" x14ac:dyDescent="0.2">
      <c r="A115" s="211"/>
      <c r="B115" s="16" t="s">
        <v>51</v>
      </c>
      <c r="C115" s="17">
        <v>39154</v>
      </c>
      <c r="D115" s="18">
        <v>39236</v>
      </c>
      <c r="E115" s="19">
        <f t="shared" si="4"/>
        <v>78390</v>
      </c>
    </row>
    <row r="116" spans="1:8" ht="15" customHeight="1" x14ac:dyDescent="0.2">
      <c r="A116" s="211"/>
      <c r="B116" s="12" t="s">
        <v>52</v>
      </c>
      <c r="C116" s="13">
        <v>111955</v>
      </c>
      <c r="D116" s="14">
        <v>112292</v>
      </c>
      <c r="E116" s="15">
        <f t="shared" si="4"/>
        <v>224247</v>
      </c>
    </row>
    <row r="117" spans="1:8" ht="15" customHeight="1" x14ac:dyDescent="0.2">
      <c r="A117" s="211"/>
      <c r="B117" s="16" t="s">
        <v>53</v>
      </c>
      <c r="C117" s="17">
        <v>113584</v>
      </c>
      <c r="D117" s="18">
        <v>115357</v>
      </c>
      <c r="E117" s="19">
        <f t="shared" si="4"/>
        <v>228941</v>
      </c>
    </row>
    <row r="118" spans="1:8" ht="15" customHeight="1" x14ac:dyDescent="0.2">
      <c r="A118" s="211"/>
      <c r="B118" s="12" t="s">
        <v>54</v>
      </c>
      <c r="C118" s="13">
        <v>222185</v>
      </c>
      <c r="D118" s="14">
        <v>239333</v>
      </c>
      <c r="E118" s="15">
        <f t="shared" si="4"/>
        <v>461518</v>
      </c>
    </row>
    <row r="119" spans="1:8" ht="15" customHeight="1" x14ac:dyDescent="0.2">
      <c r="A119" s="211"/>
      <c r="B119" s="16" t="s">
        <v>55</v>
      </c>
      <c r="C119" s="17">
        <v>56120</v>
      </c>
      <c r="D119" s="18">
        <v>53805</v>
      </c>
      <c r="E119" s="19">
        <f t="shared" si="4"/>
        <v>109925</v>
      </c>
    </row>
    <row r="120" spans="1:8" ht="15" customHeight="1" thickBot="1" x14ac:dyDescent="0.25">
      <c r="A120" s="212"/>
      <c r="B120" s="136" t="s">
        <v>63</v>
      </c>
      <c r="C120" s="137">
        <f>SUM(C97:C119)</f>
        <v>15176678</v>
      </c>
      <c r="D120" s="138">
        <f>SUM(D97:D119)</f>
        <v>15308749</v>
      </c>
      <c r="E120" s="138">
        <f>C120+D120</f>
        <v>30485427</v>
      </c>
    </row>
    <row r="121" spans="1:8" ht="15" customHeight="1" x14ac:dyDescent="0.2">
      <c r="A121" s="210">
        <v>2018</v>
      </c>
      <c r="B121" s="8" t="s">
        <v>35</v>
      </c>
      <c r="C121" s="9">
        <v>802770</v>
      </c>
      <c r="D121" s="10">
        <v>803874</v>
      </c>
      <c r="E121" s="11">
        <f>SUM(C121:D121)</f>
        <v>1606644</v>
      </c>
    </row>
    <row r="122" spans="1:8" ht="15" customHeight="1" x14ac:dyDescent="0.2">
      <c r="A122" s="211"/>
      <c r="B122" s="12" t="s">
        <v>36</v>
      </c>
      <c r="C122" s="13">
        <v>18794</v>
      </c>
      <c r="D122" s="14">
        <v>19008</v>
      </c>
      <c r="E122" s="15">
        <f t="shared" ref="E122:E143" si="5">SUM(C122:D122)</f>
        <v>37802</v>
      </c>
      <c r="G122" s="20"/>
    </row>
    <row r="123" spans="1:8" ht="15" customHeight="1" x14ac:dyDescent="0.2">
      <c r="A123" s="211"/>
      <c r="B123" s="16" t="s">
        <v>37</v>
      </c>
      <c r="C123" s="17">
        <v>178259</v>
      </c>
      <c r="D123" s="18">
        <v>169281</v>
      </c>
      <c r="E123" s="19">
        <f t="shared" si="5"/>
        <v>347540</v>
      </c>
      <c r="G123" s="20"/>
    </row>
    <row r="124" spans="1:8" ht="15" customHeight="1" x14ac:dyDescent="0.2">
      <c r="A124" s="211"/>
      <c r="B124" s="12" t="s">
        <v>57</v>
      </c>
      <c r="C124" s="13">
        <v>48563</v>
      </c>
      <c r="D124" s="14">
        <v>49938</v>
      </c>
      <c r="E124" s="15">
        <f t="shared" si="5"/>
        <v>98501</v>
      </c>
      <c r="G124" s="20"/>
    </row>
    <row r="125" spans="1:8" ht="15" customHeight="1" x14ac:dyDescent="0.2">
      <c r="A125" s="211"/>
      <c r="B125" s="16" t="s">
        <v>38</v>
      </c>
      <c r="C125" s="17">
        <v>26664</v>
      </c>
      <c r="D125" s="18">
        <v>28565</v>
      </c>
      <c r="E125" s="19">
        <f t="shared" si="5"/>
        <v>55229</v>
      </c>
      <c r="G125" s="20"/>
    </row>
    <row r="126" spans="1:8" ht="15" customHeight="1" x14ac:dyDescent="0.2">
      <c r="A126" s="211"/>
      <c r="B126" s="12" t="s">
        <v>39</v>
      </c>
      <c r="C126" s="13">
        <v>147505</v>
      </c>
      <c r="D126" s="14">
        <v>141426</v>
      </c>
      <c r="E126" s="15">
        <f t="shared" si="5"/>
        <v>288931</v>
      </c>
    </row>
    <row r="127" spans="1:8" ht="15" customHeight="1" x14ac:dyDescent="0.2">
      <c r="A127" s="211"/>
      <c r="B127" s="16" t="s">
        <v>40</v>
      </c>
      <c r="C127" s="17">
        <v>260168</v>
      </c>
      <c r="D127" s="18">
        <v>251773</v>
      </c>
      <c r="E127" s="19">
        <f t="shared" si="5"/>
        <v>511941</v>
      </c>
    </row>
    <row r="128" spans="1:8" ht="15" customHeight="1" x14ac:dyDescent="0.2">
      <c r="A128" s="211"/>
      <c r="B128" s="12" t="s">
        <v>41</v>
      </c>
      <c r="C128" s="13">
        <v>14207</v>
      </c>
      <c r="D128" s="14">
        <v>14513</v>
      </c>
      <c r="E128" s="15">
        <f t="shared" si="5"/>
        <v>28720</v>
      </c>
      <c r="G128" s="1" t="s">
        <v>143</v>
      </c>
      <c r="H128" s="20">
        <f>E132+E133</f>
        <v>15309380</v>
      </c>
    </row>
    <row r="129" spans="1:8" ht="15" customHeight="1" x14ac:dyDescent="0.2">
      <c r="A129" s="211"/>
      <c r="B129" s="16" t="s">
        <v>42</v>
      </c>
      <c r="C129" s="17">
        <v>234718</v>
      </c>
      <c r="D129" s="18">
        <v>234244</v>
      </c>
      <c r="E129" s="19">
        <f t="shared" si="5"/>
        <v>468962</v>
      </c>
      <c r="G129" s="1" t="s">
        <v>95</v>
      </c>
      <c r="H129" s="20">
        <f>E121+E122+E124+E126+E127+E128+E131+E134+E135+E136+E139+E140+E142+E141</f>
        <v>11044699</v>
      </c>
    </row>
    <row r="130" spans="1:8" ht="15" customHeight="1" x14ac:dyDescent="0.2">
      <c r="A130" s="211"/>
      <c r="B130" s="12" t="s">
        <v>43</v>
      </c>
      <c r="C130" s="13">
        <v>235750</v>
      </c>
      <c r="D130" s="14">
        <v>215912</v>
      </c>
      <c r="E130" s="15">
        <f t="shared" si="5"/>
        <v>451662</v>
      </c>
      <c r="G130" s="1" t="s">
        <v>127</v>
      </c>
      <c r="H130" s="20">
        <f>E123+E125+E129+E137+E143</f>
        <v>2969931</v>
      </c>
    </row>
    <row r="131" spans="1:8" ht="15" customHeight="1" x14ac:dyDescent="0.2">
      <c r="A131" s="211"/>
      <c r="B131" s="16" t="s">
        <v>44</v>
      </c>
      <c r="C131" s="17">
        <v>17444</v>
      </c>
      <c r="D131" s="18">
        <v>17355</v>
      </c>
      <c r="E131" s="19">
        <f t="shared" si="5"/>
        <v>34799</v>
      </c>
      <c r="G131" s="1" t="s">
        <v>129</v>
      </c>
      <c r="H131" s="20">
        <f>E130</f>
        <v>451662</v>
      </c>
    </row>
    <row r="132" spans="1:8" ht="15" customHeight="1" x14ac:dyDescent="0.2">
      <c r="A132" s="211"/>
      <c r="B132" s="12" t="s">
        <v>45</v>
      </c>
      <c r="C132" s="13">
        <v>3318398</v>
      </c>
      <c r="D132" s="14">
        <v>3427329</v>
      </c>
      <c r="E132" s="15">
        <f t="shared" si="5"/>
        <v>6745727</v>
      </c>
    </row>
    <row r="133" spans="1:8" ht="15" customHeight="1" x14ac:dyDescent="0.2">
      <c r="A133" s="211"/>
      <c r="B133" s="16" t="s">
        <v>32</v>
      </c>
      <c r="C133" s="17">
        <v>4229316</v>
      </c>
      <c r="D133" s="18">
        <v>4334337</v>
      </c>
      <c r="E133" s="19">
        <f t="shared" si="5"/>
        <v>8563653</v>
      </c>
    </row>
    <row r="134" spans="1:8" ht="15" customHeight="1" x14ac:dyDescent="0.2">
      <c r="A134" s="211"/>
      <c r="B134" s="12" t="s">
        <v>46</v>
      </c>
      <c r="C134" s="13">
        <v>3427329</v>
      </c>
      <c r="D134" s="14">
        <v>3318398</v>
      </c>
      <c r="E134" s="15">
        <f t="shared" si="5"/>
        <v>6745727</v>
      </c>
    </row>
    <row r="135" spans="1:8" ht="15" customHeight="1" x14ac:dyDescent="0.2">
      <c r="A135" s="211"/>
      <c r="B135" s="16" t="s">
        <v>47</v>
      </c>
      <c r="C135" s="17">
        <v>923</v>
      </c>
      <c r="D135" s="18">
        <v>929</v>
      </c>
      <c r="E135" s="19">
        <f t="shared" si="5"/>
        <v>1852</v>
      </c>
    </row>
    <row r="136" spans="1:8" ht="15" customHeight="1" x14ac:dyDescent="0.2">
      <c r="A136" s="211"/>
      <c r="B136" s="12" t="s">
        <v>48</v>
      </c>
      <c r="C136" s="13">
        <v>343636</v>
      </c>
      <c r="D136" s="14">
        <v>352201</v>
      </c>
      <c r="E136" s="15">
        <f t="shared" si="5"/>
        <v>695837</v>
      </c>
    </row>
    <row r="137" spans="1:8" ht="15" customHeight="1" x14ac:dyDescent="0.2">
      <c r="A137" s="211"/>
      <c r="B137" s="16" t="s">
        <v>49</v>
      </c>
      <c r="C137" s="17">
        <v>971863</v>
      </c>
      <c r="D137" s="18">
        <v>991800</v>
      </c>
      <c r="E137" s="19">
        <f t="shared" si="5"/>
        <v>1963663</v>
      </c>
    </row>
    <row r="138" spans="1:8" ht="15" customHeight="1" x14ac:dyDescent="0.2">
      <c r="A138" s="211"/>
      <c r="B138" s="12" t="s">
        <v>50</v>
      </c>
      <c r="C138" s="13">
        <v>0</v>
      </c>
      <c r="D138" s="14">
        <v>0</v>
      </c>
      <c r="E138" s="15">
        <f t="shared" si="5"/>
        <v>0</v>
      </c>
    </row>
    <row r="139" spans="1:8" ht="15" customHeight="1" x14ac:dyDescent="0.2">
      <c r="A139" s="211"/>
      <c r="B139" s="16" t="s">
        <v>51</v>
      </c>
      <c r="C139" s="17">
        <v>10017</v>
      </c>
      <c r="D139" s="18">
        <v>11739</v>
      </c>
      <c r="E139" s="19">
        <f t="shared" si="5"/>
        <v>21756</v>
      </c>
    </row>
    <row r="140" spans="1:8" ht="15" customHeight="1" x14ac:dyDescent="0.2">
      <c r="A140" s="211"/>
      <c r="B140" s="12" t="s">
        <v>52</v>
      </c>
      <c r="C140" s="13">
        <v>129621</v>
      </c>
      <c r="D140" s="14">
        <v>129373</v>
      </c>
      <c r="E140" s="15">
        <f t="shared" si="5"/>
        <v>258994</v>
      </c>
    </row>
    <row r="141" spans="1:8" ht="15" customHeight="1" x14ac:dyDescent="0.2">
      <c r="A141" s="211"/>
      <c r="B141" s="16" t="s">
        <v>53</v>
      </c>
      <c r="C141" s="17">
        <v>129940</v>
      </c>
      <c r="D141" s="18">
        <v>131593</v>
      </c>
      <c r="E141" s="19">
        <f t="shared" si="5"/>
        <v>261533</v>
      </c>
    </row>
    <row r="142" spans="1:8" ht="15" customHeight="1" x14ac:dyDescent="0.2">
      <c r="A142" s="211"/>
      <c r="B142" s="12" t="s">
        <v>54</v>
      </c>
      <c r="C142" s="13">
        <v>215912</v>
      </c>
      <c r="D142" s="14">
        <v>235750</v>
      </c>
      <c r="E142" s="15">
        <f t="shared" si="5"/>
        <v>451662</v>
      </c>
    </row>
    <row r="143" spans="1:8" ht="15" customHeight="1" x14ac:dyDescent="0.2">
      <c r="A143" s="211"/>
      <c r="B143" s="16" t="s">
        <v>55</v>
      </c>
      <c r="C143" s="17">
        <v>69121</v>
      </c>
      <c r="D143" s="18">
        <v>65416</v>
      </c>
      <c r="E143" s="19">
        <f t="shared" si="5"/>
        <v>134537</v>
      </c>
    </row>
    <row r="144" spans="1:8" ht="15" customHeight="1" thickBot="1" x14ac:dyDescent="0.25">
      <c r="A144" s="212"/>
      <c r="B144" s="136" t="s">
        <v>63</v>
      </c>
      <c r="C144" s="137">
        <f>SUM(C121:C143)</f>
        <v>14830918</v>
      </c>
      <c r="D144" s="139">
        <f t="shared" ref="D144:E144" si="6">SUM(D121:D143)</f>
        <v>14944754</v>
      </c>
      <c r="E144" s="139">
        <f t="shared" si="6"/>
        <v>29775672</v>
      </c>
    </row>
    <row r="145" spans="1:8" ht="15" customHeight="1" x14ac:dyDescent="0.2">
      <c r="A145" s="210">
        <v>2017</v>
      </c>
      <c r="B145" s="8" t="s">
        <v>35</v>
      </c>
      <c r="C145" s="9">
        <v>745031</v>
      </c>
      <c r="D145" s="10">
        <v>744015</v>
      </c>
      <c r="E145" s="11">
        <f>SUM(C145:D145)</f>
        <v>1489046</v>
      </c>
    </row>
    <row r="146" spans="1:8" ht="15" customHeight="1" x14ac:dyDescent="0.2">
      <c r="A146" s="211"/>
      <c r="B146" s="12" t="s">
        <v>36</v>
      </c>
      <c r="C146" s="13">
        <v>18595</v>
      </c>
      <c r="D146" s="14">
        <v>18892</v>
      </c>
      <c r="E146" s="15">
        <f>SUM(C146:D146)</f>
        <v>37487</v>
      </c>
    </row>
    <row r="147" spans="1:8" ht="15" customHeight="1" x14ac:dyDescent="0.2">
      <c r="A147" s="211"/>
      <c r="B147" s="16" t="s">
        <v>37</v>
      </c>
      <c r="C147" s="17">
        <v>178281</v>
      </c>
      <c r="D147" s="18">
        <v>169781</v>
      </c>
      <c r="E147" s="19">
        <f t="shared" ref="E147:E167" si="7">SUM(C147:D147)</f>
        <v>348062</v>
      </c>
    </row>
    <row r="148" spans="1:8" ht="15" customHeight="1" x14ac:dyDescent="0.2">
      <c r="A148" s="211"/>
      <c r="B148" s="12" t="s">
        <v>57</v>
      </c>
      <c r="C148" s="13">
        <v>59046</v>
      </c>
      <c r="D148" s="14">
        <v>58206</v>
      </c>
      <c r="E148" s="15">
        <f t="shared" si="7"/>
        <v>117252</v>
      </c>
    </row>
    <row r="149" spans="1:8" ht="15" customHeight="1" x14ac:dyDescent="0.2">
      <c r="A149" s="211"/>
      <c r="B149" s="16" t="s">
        <v>38</v>
      </c>
      <c r="C149" s="17">
        <v>22950</v>
      </c>
      <c r="D149" s="18">
        <v>42305</v>
      </c>
      <c r="E149" s="19">
        <f t="shared" si="7"/>
        <v>65255</v>
      </c>
    </row>
    <row r="150" spans="1:8" ht="15" customHeight="1" x14ac:dyDescent="0.2">
      <c r="A150" s="211"/>
      <c r="B150" s="12" t="s">
        <v>39</v>
      </c>
      <c r="C150" s="13">
        <v>133740</v>
      </c>
      <c r="D150" s="14">
        <v>131142</v>
      </c>
      <c r="E150" s="15">
        <f t="shared" si="7"/>
        <v>264882</v>
      </c>
      <c r="G150" s="1" t="s">
        <v>143</v>
      </c>
      <c r="H150" s="20">
        <f>E156+E157</f>
        <v>15148610</v>
      </c>
    </row>
    <row r="151" spans="1:8" ht="15" customHeight="1" x14ac:dyDescent="0.2">
      <c r="A151" s="211"/>
      <c r="B151" s="16" t="s">
        <v>40</v>
      </c>
      <c r="C151" s="17">
        <v>209091</v>
      </c>
      <c r="D151" s="18">
        <v>207441</v>
      </c>
      <c r="E151" s="19">
        <f t="shared" si="7"/>
        <v>416532</v>
      </c>
      <c r="G151" s="1" t="s">
        <v>95</v>
      </c>
      <c r="H151" s="20">
        <f>E145+E146+E148+E150+E151+E152+E155+E158+E159+E160+E163+E164+E165+E166</f>
        <v>10824176</v>
      </c>
    </row>
    <row r="152" spans="1:8" ht="15" customHeight="1" x14ac:dyDescent="0.2">
      <c r="A152" s="211"/>
      <c r="B152" s="12" t="s">
        <v>41</v>
      </c>
      <c r="C152" s="13">
        <v>5103</v>
      </c>
      <c r="D152" s="14">
        <v>3433</v>
      </c>
      <c r="E152" s="15">
        <f t="shared" si="7"/>
        <v>8536</v>
      </c>
      <c r="G152" s="1" t="s">
        <v>127</v>
      </c>
      <c r="H152" s="20">
        <f>E167+E161+E153+E149+E147</f>
        <v>2890715</v>
      </c>
    </row>
    <row r="153" spans="1:8" ht="15" customHeight="1" x14ac:dyDescent="0.2">
      <c r="A153" s="211"/>
      <c r="B153" s="16" t="s">
        <v>42</v>
      </c>
      <c r="C153" s="17">
        <v>226291</v>
      </c>
      <c r="D153" s="18">
        <v>226833</v>
      </c>
      <c r="E153" s="19">
        <f t="shared" si="7"/>
        <v>453124</v>
      </c>
      <c r="G153" s="1" t="s">
        <v>129</v>
      </c>
      <c r="H153" s="20">
        <f>E154</f>
        <v>452359</v>
      </c>
    </row>
    <row r="154" spans="1:8" ht="15" customHeight="1" x14ac:dyDescent="0.2">
      <c r="A154" s="211"/>
      <c r="B154" s="12" t="s">
        <v>43</v>
      </c>
      <c r="C154" s="13">
        <v>216758</v>
      </c>
      <c r="D154" s="14">
        <v>235601</v>
      </c>
      <c r="E154" s="15">
        <f t="shared" si="7"/>
        <v>452359</v>
      </c>
    </row>
    <row r="155" spans="1:8" ht="15" customHeight="1" x14ac:dyDescent="0.2">
      <c r="A155" s="211"/>
      <c r="B155" s="16" t="s">
        <v>44</v>
      </c>
      <c r="C155" s="17">
        <v>17419</v>
      </c>
      <c r="D155" s="18">
        <v>17130</v>
      </c>
      <c r="E155" s="19">
        <f t="shared" si="7"/>
        <v>34549</v>
      </c>
      <c r="G155" s="20"/>
    </row>
    <row r="156" spans="1:8" ht="15" customHeight="1" x14ac:dyDescent="0.2">
      <c r="A156" s="211"/>
      <c r="B156" s="12" t="s">
        <v>45</v>
      </c>
      <c r="C156" s="13">
        <v>3406418</v>
      </c>
      <c r="D156" s="14">
        <v>3474631</v>
      </c>
      <c r="E156" s="15">
        <f t="shared" si="7"/>
        <v>6881049</v>
      </c>
      <c r="G156" s="20"/>
    </row>
    <row r="157" spans="1:8" ht="15" customHeight="1" x14ac:dyDescent="0.2">
      <c r="A157" s="211"/>
      <c r="B157" s="16" t="s">
        <v>32</v>
      </c>
      <c r="C157" s="17">
        <v>4075026</v>
      </c>
      <c r="D157" s="18">
        <v>4192535</v>
      </c>
      <c r="E157" s="19">
        <f t="shared" si="7"/>
        <v>8267561</v>
      </c>
      <c r="G157" s="20"/>
    </row>
    <row r="158" spans="1:8" ht="15" customHeight="1" x14ac:dyDescent="0.2">
      <c r="A158" s="211"/>
      <c r="B158" s="12" t="s">
        <v>46</v>
      </c>
      <c r="C158" s="13">
        <v>3474631</v>
      </c>
      <c r="D158" s="14">
        <v>3406418</v>
      </c>
      <c r="E158" s="15">
        <f t="shared" si="7"/>
        <v>6881049</v>
      </c>
      <c r="G158" s="20"/>
    </row>
    <row r="159" spans="1:8" ht="15" customHeight="1" x14ac:dyDescent="0.2">
      <c r="A159" s="211"/>
      <c r="B159" s="16" t="s">
        <v>47</v>
      </c>
      <c r="C159" s="17">
        <v>223</v>
      </c>
      <c r="D159" s="18">
        <v>161</v>
      </c>
      <c r="E159" s="19">
        <f t="shared" si="7"/>
        <v>384</v>
      </c>
    </row>
    <row r="160" spans="1:8" ht="15" customHeight="1" x14ac:dyDescent="0.2">
      <c r="A160" s="211"/>
      <c r="B160" s="12" t="s">
        <v>48</v>
      </c>
      <c r="C160" s="13">
        <v>296268</v>
      </c>
      <c r="D160" s="14">
        <v>298041</v>
      </c>
      <c r="E160" s="15">
        <f t="shared" si="7"/>
        <v>594309</v>
      </c>
    </row>
    <row r="161" spans="1:8" ht="15" customHeight="1" x14ac:dyDescent="0.2">
      <c r="A161" s="211"/>
      <c r="B161" s="16" t="s">
        <v>49</v>
      </c>
      <c r="C161" s="17">
        <v>943968</v>
      </c>
      <c r="D161" s="18">
        <v>959210</v>
      </c>
      <c r="E161" s="19">
        <f t="shared" si="7"/>
        <v>1903178</v>
      </c>
    </row>
    <row r="162" spans="1:8" ht="15" customHeight="1" x14ac:dyDescent="0.2">
      <c r="A162" s="211"/>
      <c r="B162" s="12" t="s">
        <v>50</v>
      </c>
      <c r="C162" s="13">
        <v>0</v>
      </c>
      <c r="D162" s="14">
        <v>0</v>
      </c>
      <c r="E162" s="15">
        <f t="shared" si="7"/>
        <v>0</v>
      </c>
    </row>
    <row r="163" spans="1:8" ht="15" customHeight="1" x14ac:dyDescent="0.2">
      <c r="A163" s="211"/>
      <c r="B163" s="16" t="s">
        <v>51</v>
      </c>
      <c r="C163" s="17">
        <v>12525</v>
      </c>
      <c r="D163" s="18">
        <v>12869</v>
      </c>
      <c r="E163" s="19">
        <f t="shared" si="7"/>
        <v>25394</v>
      </c>
    </row>
    <row r="164" spans="1:8" ht="15" customHeight="1" x14ac:dyDescent="0.2">
      <c r="A164" s="211"/>
      <c r="B164" s="12" t="s">
        <v>52</v>
      </c>
      <c r="C164" s="13">
        <v>126683</v>
      </c>
      <c r="D164" s="14">
        <v>133291</v>
      </c>
      <c r="E164" s="15">
        <f t="shared" si="7"/>
        <v>259974</v>
      </c>
    </row>
    <row r="165" spans="1:8" ht="15" customHeight="1" x14ac:dyDescent="0.2">
      <c r="A165" s="211"/>
      <c r="B165" s="16" t="s">
        <v>53</v>
      </c>
      <c r="C165" s="17">
        <v>120982</v>
      </c>
      <c r="D165" s="18">
        <v>121441</v>
      </c>
      <c r="E165" s="19">
        <f t="shared" si="7"/>
        <v>242423</v>
      </c>
    </row>
    <row r="166" spans="1:8" ht="15" customHeight="1" x14ac:dyDescent="0.2">
      <c r="A166" s="211"/>
      <c r="B166" s="12" t="s">
        <v>54</v>
      </c>
      <c r="C166" s="13">
        <v>216758</v>
      </c>
      <c r="D166" s="14">
        <v>235601</v>
      </c>
      <c r="E166" s="15">
        <f t="shared" si="7"/>
        <v>452359</v>
      </c>
    </row>
    <row r="167" spans="1:8" ht="15" customHeight="1" x14ac:dyDescent="0.2">
      <c r="A167" s="211"/>
      <c r="B167" s="16" t="s">
        <v>55</v>
      </c>
      <c r="C167" s="17">
        <v>62882</v>
      </c>
      <c r="D167" s="18">
        <v>58214</v>
      </c>
      <c r="E167" s="19">
        <f t="shared" si="7"/>
        <v>121096</v>
      </c>
    </row>
    <row r="168" spans="1:8" ht="15" customHeight="1" thickBot="1" x14ac:dyDescent="0.25">
      <c r="A168" s="212"/>
      <c r="B168" s="136" t="s">
        <v>63</v>
      </c>
      <c r="C168" s="137">
        <f>SUM(C145:C167)</f>
        <v>14568669</v>
      </c>
      <c r="D168" s="139">
        <f>SUM(D145:D167)</f>
        <v>14747191</v>
      </c>
      <c r="E168" s="139">
        <f>SUM(C168:D168)</f>
        <v>29315860</v>
      </c>
    </row>
    <row r="169" spans="1:8" ht="15" customHeight="1" x14ac:dyDescent="0.2">
      <c r="A169" s="210">
        <v>2016</v>
      </c>
      <c r="B169" s="8" t="s">
        <v>35</v>
      </c>
      <c r="C169" s="9">
        <v>652334</v>
      </c>
      <c r="D169" s="10">
        <v>624355</v>
      </c>
      <c r="E169" s="11">
        <f>SUM(C169:D169)</f>
        <v>1276689</v>
      </c>
    </row>
    <row r="170" spans="1:8" ht="15" customHeight="1" x14ac:dyDescent="0.2">
      <c r="A170" s="211"/>
      <c r="B170" s="12" t="s">
        <v>36</v>
      </c>
      <c r="C170" s="13">
        <v>10529</v>
      </c>
      <c r="D170" s="14">
        <v>10927</v>
      </c>
      <c r="E170" s="15">
        <f t="shared" ref="E170:E190" si="8">SUM(C170:D170)</f>
        <v>21456</v>
      </c>
    </row>
    <row r="171" spans="1:8" ht="15" customHeight="1" x14ac:dyDescent="0.2">
      <c r="A171" s="211"/>
      <c r="B171" s="16" t="s">
        <v>37</v>
      </c>
      <c r="C171" s="17">
        <v>172520</v>
      </c>
      <c r="D171" s="18">
        <v>164947</v>
      </c>
      <c r="E171" s="19">
        <f t="shared" si="8"/>
        <v>337467</v>
      </c>
    </row>
    <row r="172" spans="1:8" ht="15" customHeight="1" x14ac:dyDescent="0.2">
      <c r="A172" s="211"/>
      <c r="B172" s="12" t="s">
        <v>57</v>
      </c>
      <c r="C172" s="13">
        <v>47153</v>
      </c>
      <c r="D172" s="14">
        <v>53948</v>
      </c>
      <c r="E172" s="15">
        <f t="shared" si="8"/>
        <v>101101</v>
      </c>
      <c r="G172" s="20"/>
    </row>
    <row r="173" spans="1:8" ht="15" customHeight="1" x14ac:dyDescent="0.2">
      <c r="A173" s="211"/>
      <c r="B173" s="16" t="s">
        <v>38</v>
      </c>
      <c r="C173" s="17">
        <v>45945</v>
      </c>
      <c r="D173" s="18">
        <v>48747</v>
      </c>
      <c r="E173" s="19">
        <f t="shared" si="8"/>
        <v>94692</v>
      </c>
      <c r="G173" s="20"/>
    </row>
    <row r="174" spans="1:8" ht="15" customHeight="1" x14ac:dyDescent="0.2">
      <c r="A174" s="211"/>
      <c r="B174" s="12" t="s">
        <v>39</v>
      </c>
      <c r="C174" s="13">
        <v>116993</v>
      </c>
      <c r="D174" s="14">
        <v>115184</v>
      </c>
      <c r="E174" s="15">
        <f t="shared" si="8"/>
        <v>232177</v>
      </c>
      <c r="G174" s="20"/>
    </row>
    <row r="175" spans="1:8" ht="15" customHeight="1" x14ac:dyDescent="0.2">
      <c r="A175" s="211"/>
      <c r="B175" s="16" t="s">
        <v>40</v>
      </c>
      <c r="C175" s="17">
        <v>220699</v>
      </c>
      <c r="D175" s="18">
        <v>194286</v>
      </c>
      <c r="E175" s="19">
        <f t="shared" si="8"/>
        <v>414985</v>
      </c>
      <c r="G175" s="20"/>
    </row>
    <row r="176" spans="1:8" ht="15" customHeight="1" x14ac:dyDescent="0.2">
      <c r="A176" s="211"/>
      <c r="B176" s="12" t="s">
        <v>41</v>
      </c>
      <c r="C176" s="13">
        <v>20215</v>
      </c>
      <c r="D176" s="14">
        <v>17758</v>
      </c>
      <c r="E176" s="15">
        <f t="shared" si="8"/>
        <v>37973</v>
      </c>
      <c r="G176" s="1" t="s">
        <v>143</v>
      </c>
      <c r="H176" s="20">
        <f>E180+E181</f>
        <v>14332812</v>
      </c>
    </row>
    <row r="177" spans="1:8" ht="15" customHeight="1" x14ac:dyDescent="0.2">
      <c r="A177" s="211"/>
      <c r="B177" s="16" t="s">
        <v>42</v>
      </c>
      <c r="C177" s="17">
        <v>209062</v>
      </c>
      <c r="D177" s="18">
        <v>207439</v>
      </c>
      <c r="E177" s="19">
        <f t="shared" si="8"/>
        <v>416501</v>
      </c>
      <c r="G177" s="1" t="s">
        <v>95</v>
      </c>
      <c r="H177" s="20">
        <f>E169+E170+E172+E174+E175+E176+E179+E182+E183+E184+E186+E187+E188+E189+E190</f>
        <v>10397925</v>
      </c>
    </row>
    <row r="178" spans="1:8" ht="15" customHeight="1" x14ac:dyDescent="0.2">
      <c r="A178" s="211"/>
      <c r="B178" s="12" t="s">
        <v>43</v>
      </c>
      <c r="C178" s="13">
        <v>236662</v>
      </c>
      <c r="D178" s="14">
        <v>201230</v>
      </c>
      <c r="E178" s="15">
        <f t="shared" si="8"/>
        <v>437892</v>
      </c>
      <c r="G178" s="1" t="s">
        <v>127</v>
      </c>
      <c r="H178" s="20">
        <f>E191+E185+E177+E171+E173</f>
        <v>2626882</v>
      </c>
    </row>
    <row r="179" spans="1:8" ht="15" customHeight="1" x14ac:dyDescent="0.2">
      <c r="A179" s="211"/>
      <c r="B179" s="16" t="s">
        <v>44</v>
      </c>
      <c r="C179" s="17">
        <v>16465</v>
      </c>
      <c r="D179" s="18">
        <v>15600</v>
      </c>
      <c r="E179" s="19">
        <f t="shared" si="8"/>
        <v>32065</v>
      </c>
      <c r="G179" s="1" t="s">
        <v>129</v>
      </c>
      <c r="H179" s="20">
        <f>E178</f>
        <v>437892</v>
      </c>
    </row>
    <row r="180" spans="1:8" ht="15" customHeight="1" x14ac:dyDescent="0.2">
      <c r="A180" s="211"/>
      <c r="B180" s="12" t="s">
        <v>45</v>
      </c>
      <c r="C180" s="13">
        <v>3272574</v>
      </c>
      <c r="D180" s="14">
        <v>3366756</v>
      </c>
      <c r="E180" s="15">
        <f t="shared" si="8"/>
        <v>6639330</v>
      </c>
    </row>
    <row r="181" spans="1:8" ht="15" customHeight="1" x14ac:dyDescent="0.2">
      <c r="A181" s="211"/>
      <c r="B181" s="16" t="s">
        <v>32</v>
      </c>
      <c r="C181" s="17">
        <v>3848288</v>
      </c>
      <c r="D181" s="18">
        <v>3845194</v>
      </c>
      <c r="E181" s="19">
        <f t="shared" si="8"/>
        <v>7693482</v>
      </c>
    </row>
    <row r="182" spans="1:8" ht="15" customHeight="1" x14ac:dyDescent="0.2">
      <c r="A182" s="211"/>
      <c r="B182" s="12" t="s">
        <v>46</v>
      </c>
      <c r="C182" s="13">
        <v>3366756</v>
      </c>
      <c r="D182" s="14">
        <v>3272574</v>
      </c>
      <c r="E182" s="15">
        <f t="shared" si="8"/>
        <v>6639330</v>
      </c>
    </row>
    <row r="183" spans="1:8" ht="15" customHeight="1" x14ac:dyDescent="0.2">
      <c r="A183" s="211"/>
      <c r="B183" s="16" t="s">
        <v>47</v>
      </c>
      <c r="C183" s="17">
        <v>948</v>
      </c>
      <c r="D183" s="18">
        <v>1105</v>
      </c>
      <c r="E183" s="19">
        <f t="shared" si="8"/>
        <v>2053</v>
      </c>
    </row>
    <row r="184" spans="1:8" ht="15" customHeight="1" x14ac:dyDescent="0.2">
      <c r="A184" s="211"/>
      <c r="B184" s="12" t="s">
        <v>48</v>
      </c>
      <c r="C184" s="13">
        <v>273581</v>
      </c>
      <c r="D184" s="14">
        <v>298308</v>
      </c>
      <c r="E184" s="15">
        <f t="shared" si="8"/>
        <v>571889</v>
      </c>
    </row>
    <row r="185" spans="1:8" ht="15" customHeight="1" x14ac:dyDescent="0.2">
      <c r="A185" s="211"/>
      <c r="B185" s="16" t="s">
        <v>49</v>
      </c>
      <c r="C185" s="17">
        <v>838306</v>
      </c>
      <c r="D185" s="18">
        <v>845024</v>
      </c>
      <c r="E185" s="19">
        <f t="shared" si="8"/>
        <v>1683330</v>
      </c>
    </row>
    <row r="186" spans="1:8" ht="15" customHeight="1" x14ac:dyDescent="0.2">
      <c r="A186" s="211"/>
      <c r="B186" s="12" t="s">
        <v>50</v>
      </c>
      <c r="C186" s="13">
        <v>61125</v>
      </c>
      <c r="D186" s="14">
        <v>54620</v>
      </c>
      <c r="E186" s="15">
        <f t="shared" si="8"/>
        <v>115745</v>
      </c>
    </row>
    <row r="187" spans="1:8" ht="15" customHeight="1" x14ac:dyDescent="0.2">
      <c r="A187" s="211"/>
      <c r="B187" s="16" t="s">
        <v>51</v>
      </c>
      <c r="C187" s="17">
        <v>19181</v>
      </c>
      <c r="D187" s="18">
        <v>22197</v>
      </c>
      <c r="E187" s="19">
        <f t="shared" si="8"/>
        <v>41378</v>
      </c>
    </row>
    <row r="188" spans="1:8" ht="15" customHeight="1" x14ac:dyDescent="0.2">
      <c r="A188" s="211"/>
      <c r="B188" s="12" t="s">
        <v>52</v>
      </c>
      <c r="C188" s="13">
        <v>119779</v>
      </c>
      <c r="D188" s="14">
        <v>118508</v>
      </c>
      <c r="E188" s="15">
        <f t="shared" si="8"/>
        <v>238287</v>
      </c>
    </row>
    <row r="189" spans="1:8" ht="15" customHeight="1" x14ac:dyDescent="0.2">
      <c r="A189" s="211"/>
      <c r="B189" s="16" t="s">
        <v>53</v>
      </c>
      <c r="C189" s="17">
        <v>128339</v>
      </c>
      <c r="D189" s="18">
        <v>106566</v>
      </c>
      <c r="E189" s="19">
        <f t="shared" si="8"/>
        <v>234905</v>
      </c>
    </row>
    <row r="190" spans="1:8" ht="15" customHeight="1" x14ac:dyDescent="0.2">
      <c r="A190" s="211"/>
      <c r="B190" s="12" t="s">
        <v>54</v>
      </c>
      <c r="C190" s="13">
        <v>201230</v>
      </c>
      <c r="D190" s="14">
        <v>236662</v>
      </c>
      <c r="E190" s="15">
        <f t="shared" si="8"/>
        <v>437892</v>
      </c>
    </row>
    <row r="191" spans="1:8" ht="15" customHeight="1" x14ac:dyDescent="0.2">
      <c r="A191" s="211"/>
      <c r="B191" s="16" t="s">
        <v>55</v>
      </c>
      <c r="C191" s="17">
        <v>49940</v>
      </c>
      <c r="D191" s="18">
        <v>44952</v>
      </c>
      <c r="E191" s="19">
        <f>SUM(C191:D191)</f>
        <v>94892</v>
      </c>
    </row>
    <row r="192" spans="1:8" ht="15" customHeight="1" thickBot="1" x14ac:dyDescent="0.25">
      <c r="A192" s="212"/>
      <c r="B192" s="136" t="s">
        <v>63</v>
      </c>
      <c r="C192" s="137">
        <f>SUM(C169:C191)</f>
        <v>13928624</v>
      </c>
      <c r="D192" s="139">
        <f>SUM(D169:D191)</f>
        <v>13866887</v>
      </c>
      <c r="E192" s="139">
        <f>SUM(C192:D192)</f>
        <v>27795511</v>
      </c>
    </row>
    <row r="193" spans="1:8" ht="15" customHeight="1" x14ac:dyDescent="0.2">
      <c r="A193" s="210">
        <v>2015</v>
      </c>
      <c r="B193" s="8" t="s">
        <v>35</v>
      </c>
      <c r="C193" s="9">
        <v>647388</v>
      </c>
      <c r="D193" s="10">
        <v>628633</v>
      </c>
      <c r="E193" s="11">
        <f>SUM(C193:D193)</f>
        <v>1276021</v>
      </c>
    </row>
    <row r="194" spans="1:8" ht="15" customHeight="1" x14ac:dyDescent="0.2">
      <c r="A194" s="211"/>
      <c r="B194" s="12" t="s">
        <v>36</v>
      </c>
      <c r="C194" s="13">
        <v>15342</v>
      </c>
      <c r="D194" s="14">
        <v>23959</v>
      </c>
      <c r="E194" s="15">
        <f t="shared" ref="E194:E214" si="9">SUM(C194:D194)</f>
        <v>39301</v>
      </c>
    </row>
    <row r="195" spans="1:8" ht="15" customHeight="1" x14ac:dyDescent="0.2">
      <c r="A195" s="211"/>
      <c r="B195" s="16" t="s">
        <v>37</v>
      </c>
      <c r="C195" s="17">
        <v>158739</v>
      </c>
      <c r="D195" s="18">
        <v>154587</v>
      </c>
      <c r="E195" s="19">
        <f t="shared" si="9"/>
        <v>313326</v>
      </c>
    </row>
    <row r="196" spans="1:8" ht="15" customHeight="1" x14ac:dyDescent="0.2">
      <c r="A196" s="211"/>
      <c r="B196" s="12" t="s">
        <v>57</v>
      </c>
      <c r="C196" s="13">
        <v>42986</v>
      </c>
      <c r="D196" s="14">
        <v>43564</v>
      </c>
      <c r="E196" s="15">
        <f t="shared" si="9"/>
        <v>86550</v>
      </c>
      <c r="G196" s="20"/>
    </row>
    <row r="197" spans="1:8" ht="15" customHeight="1" x14ac:dyDescent="0.2">
      <c r="A197" s="211"/>
      <c r="B197" s="16" t="s">
        <v>38</v>
      </c>
      <c r="C197" s="17">
        <v>38283</v>
      </c>
      <c r="D197" s="18">
        <v>42981</v>
      </c>
      <c r="E197" s="19">
        <f t="shared" si="9"/>
        <v>81264</v>
      </c>
      <c r="G197" s="20"/>
    </row>
    <row r="198" spans="1:8" ht="15" customHeight="1" x14ac:dyDescent="0.2">
      <c r="A198" s="211"/>
      <c r="B198" s="12" t="s">
        <v>39</v>
      </c>
      <c r="C198" s="13">
        <v>119737</v>
      </c>
      <c r="D198" s="14">
        <v>117206</v>
      </c>
      <c r="E198" s="15">
        <f t="shared" si="9"/>
        <v>236943</v>
      </c>
      <c r="G198" s="20" t="s">
        <v>143</v>
      </c>
      <c r="H198" s="20">
        <f>E204+E205</f>
        <v>14935399</v>
      </c>
    </row>
    <row r="199" spans="1:8" ht="15" customHeight="1" x14ac:dyDescent="0.2">
      <c r="A199" s="211"/>
      <c r="B199" s="16" t="s">
        <v>40</v>
      </c>
      <c r="C199" s="17">
        <v>203806</v>
      </c>
      <c r="D199" s="18">
        <v>214747</v>
      </c>
      <c r="E199" s="19">
        <f t="shared" si="9"/>
        <v>418553</v>
      </c>
      <c r="G199" s="20" t="s">
        <v>95</v>
      </c>
      <c r="H199" s="20">
        <f>E193+E194+E196+E198+E199+E200+E203+E206+E207+E208+E210+E211+E212+E213+E214</f>
        <v>10941019</v>
      </c>
    </row>
    <row r="200" spans="1:8" ht="15" customHeight="1" x14ac:dyDescent="0.2">
      <c r="A200" s="211"/>
      <c r="B200" s="12" t="s">
        <v>41</v>
      </c>
      <c r="C200" s="13">
        <v>19397</v>
      </c>
      <c r="D200" s="14">
        <v>19183</v>
      </c>
      <c r="E200" s="15">
        <f t="shared" si="9"/>
        <v>38580</v>
      </c>
      <c r="G200" s="1" t="s">
        <v>127</v>
      </c>
      <c r="H200" s="20">
        <f>E215+E209+E201+E197+E195</f>
        <v>2597221</v>
      </c>
    </row>
    <row r="201" spans="1:8" ht="15" customHeight="1" x14ac:dyDescent="0.2">
      <c r="A201" s="211"/>
      <c r="B201" s="16" t="s">
        <v>42</v>
      </c>
      <c r="C201" s="17">
        <v>194849</v>
      </c>
      <c r="D201" s="18">
        <v>190172</v>
      </c>
      <c r="E201" s="19">
        <f t="shared" si="9"/>
        <v>385021</v>
      </c>
      <c r="G201" s="1" t="s">
        <v>129</v>
      </c>
      <c r="H201" s="20">
        <f>E202</f>
        <v>476820</v>
      </c>
    </row>
    <row r="202" spans="1:8" ht="15" customHeight="1" x14ac:dyDescent="0.2">
      <c r="A202" s="211"/>
      <c r="B202" s="12" t="s">
        <v>43</v>
      </c>
      <c r="C202" s="13">
        <v>248061</v>
      </c>
      <c r="D202" s="14">
        <v>228759</v>
      </c>
      <c r="E202" s="15">
        <f t="shared" si="9"/>
        <v>476820</v>
      </c>
    </row>
    <row r="203" spans="1:8" ht="15" customHeight="1" x14ac:dyDescent="0.2">
      <c r="A203" s="211"/>
      <c r="B203" s="16" t="s">
        <v>44</v>
      </c>
      <c r="C203" s="17">
        <v>13949</v>
      </c>
      <c r="D203" s="18">
        <v>12198</v>
      </c>
      <c r="E203" s="19">
        <f t="shared" si="9"/>
        <v>26147</v>
      </c>
    </row>
    <row r="204" spans="1:8" ht="15" customHeight="1" x14ac:dyDescent="0.2">
      <c r="A204" s="211"/>
      <c r="B204" s="12" t="s">
        <v>45</v>
      </c>
      <c r="C204" s="13">
        <v>3538530</v>
      </c>
      <c r="D204" s="14">
        <v>3511459</v>
      </c>
      <c r="E204" s="15">
        <f t="shared" si="9"/>
        <v>7049989</v>
      </c>
    </row>
    <row r="205" spans="1:8" ht="15" customHeight="1" x14ac:dyDescent="0.2">
      <c r="A205" s="211"/>
      <c r="B205" s="16" t="s">
        <v>32</v>
      </c>
      <c r="C205" s="17">
        <v>4116371</v>
      </c>
      <c r="D205" s="18">
        <v>3769039</v>
      </c>
      <c r="E205" s="19">
        <f t="shared" si="9"/>
        <v>7885410</v>
      </c>
    </row>
    <row r="206" spans="1:8" ht="15" customHeight="1" x14ac:dyDescent="0.2">
      <c r="A206" s="211"/>
      <c r="B206" s="12" t="s">
        <v>46</v>
      </c>
      <c r="C206" s="13">
        <v>3511459</v>
      </c>
      <c r="D206" s="14">
        <v>3538530</v>
      </c>
      <c r="E206" s="15">
        <f t="shared" si="9"/>
        <v>7049989</v>
      </c>
    </row>
    <row r="207" spans="1:8" ht="15" customHeight="1" x14ac:dyDescent="0.2">
      <c r="A207" s="211"/>
      <c r="B207" s="16" t="s">
        <v>47</v>
      </c>
      <c r="C207" s="17">
        <v>1136</v>
      </c>
      <c r="D207" s="18">
        <v>1060</v>
      </c>
      <c r="E207" s="19">
        <f t="shared" si="9"/>
        <v>2196</v>
      </c>
    </row>
    <row r="208" spans="1:8" ht="15" customHeight="1" x14ac:dyDescent="0.2">
      <c r="A208" s="211"/>
      <c r="B208" s="12" t="s">
        <v>48</v>
      </c>
      <c r="C208" s="13">
        <v>288846</v>
      </c>
      <c r="D208" s="14">
        <v>275504</v>
      </c>
      <c r="E208" s="15">
        <f t="shared" si="9"/>
        <v>564350</v>
      </c>
    </row>
    <row r="209" spans="1:7" ht="15" customHeight="1" x14ac:dyDescent="0.2">
      <c r="A209" s="211"/>
      <c r="B209" s="16" t="s">
        <v>49</v>
      </c>
      <c r="C209" s="17">
        <v>805498</v>
      </c>
      <c r="D209" s="18">
        <v>810830</v>
      </c>
      <c r="E209" s="19">
        <f t="shared" si="9"/>
        <v>1616328</v>
      </c>
    </row>
    <row r="210" spans="1:7" ht="15" customHeight="1" x14ac:dyDescent="0.2">
      <c r="A210" s="211"/>
      <c r="B210" s="12" t="s">
        <v>50</v>
      </c>
      <c r="C210" s="13">
        <v>137645</v>
      </c>
      <c r="D210" s="14">
        <v>125041</v>
      </c>
      <c r="E210" s="15">
        <f t="shared" si="9"/>
        <v>262686</v>
      </c>
    </row>
    <row r="211" spans="1:7" ht="15" customHeight="1" x14ac:dyDescent="0.2">
      <c r="A211" s="211"/>
      <c r="B211" s="16" t="s">
        <v>51</v>
      </c>
      <c r="C211" s="17">
        <v>18777</v>
      </c>
      <c r="D211" s="18">
        <v>2921</v>
      </c>
      <c r="E211" s="19">
        <f t="shared" si="9"/>
        <v>21698</v>
      </c>
    </row>
    <row r="212" spans="1:7" ht="15" customHeight="1" x14ac:dyDescent="0.2">
      <c r="A212" s="211"/>
      <c r="B212" s="12" t="s">
        <v>52</v>
      </c>
      <c r="C212" s="13">
        <v>115628</v>
      </c>
      <c r="D212" s="14">
        <v>115479</v>
      </c>
      <c r="E212" s="15">
        <f t="shared" si="9"/>
        <v>231107</v>
      </c>
    </row>
    <row r="213" spans="1:7" ht="15" customHeight="1" x14ac:dyDescent="0.2">
      <c r="A213" s="211"/>
      <c r="B213" s="16" t="s">
        <v>53</v>
      </c>
      <c r="C213" s="17">
        <v>104259</v>
      </c>
      <c r="D213" s="18">
        <v>105819</v>
      </c>
      <c r="E213" s="19">
        <f t="shared" si="9"/>
        <v>210078</v>
      </c>
    </row>
    <row r="214" spans="1:7" ht="15" customHeight="1" x14ac:dyDescent="0.2">
      <c r="A214" s="211"/>
      <c r="B214" s="12" t="s">
        <v>54</v>
      </c>
      <c r="C214" s="13">
        <v>228759</v>
      </c>
      <c r="D214" s="14">
        <v>248061</v>
      </c>
      <c r="E214" s="15">
        <f t="shared" si="9"/>
        <v>476820</v>
      </c>
    </row>
    <row r="215" spans="1:7" ht="15" customHeight="1" x14ac:dyDescent="0.2">
      <c r="A215" s="211"/>
      <c r="B215" s="16" t="s">
        <v>55</v>
      </c>
      <c r="C215" s="17">
        <v>102287</v>
      </c>
      <c r="D215" s="18">
        <v>98995</v>
      </c>
      <c r="E215" s="19">
        <f>SUM(C215:D215)</f>
        <v>201282</v>
      </c>
    </row>
    <row r="216" spans="1:7" ht="15" customHeight="1" thickBot="1" x14ac:dyDescent="0.25">
      <c r="A216" s="212"/>
      <c r="B216" s="136" t="s">
        <v>63</v>
      </c>
      <c r="C216" s="137">
        <f>SUM(C193:C215)</f>
        <v>14671732</v>
      </c>
      <c r="D216" s="139">
        <f>SUM(D193:D215)</f>
        <v>14278727</v>
      </c>
      <c r="E216" s="139">
        <f>SUM(C216:D216)</f>
        <v>28950459</v>
      </c>
    </row>
    <row r="217" spans="1:7" ht="15" customHeight="1" x14ac:dyDescent="0.2">
      <c r="A217" s="210">
        <v>2014</v>
      </c>
      <c r="B217" s="8" t="s">
        <v>35</v>
      </c>
      <c r="C217" s="9">
        <v>674139</v>
      </c>
      <c r="D217" s="10">
        <v>674612</v>
      </c>
      <c r="E217" s="11">
        <f>SUM(C217:D217)</f>
        <v>1348751</v>
      </c>
    </row>
    <row r="218" spans="1:7" ht="15" customHeight="1" x14ac:dyDescent="0.2">
      <c r="A218" s="211"/>
      <c r="B218" s="12" t="s">
        <v>36</v>
      </c>
      <c r="C218" s="13">
        <v>19593</v>
      </c>
      <c r="D218" s="14">
        <v>16967</v>
      </c>
      <c r="E218" s="15">
        <f t="shared" ref="E218:E238" si="10">SUM(C218:D218)</f>
        <v>36560</v>
      </c>
    </row>
    <row r="219" spans="1:7" ht="15" customHeight="1" x14ac:dyDescent="0.2">
      <c r="A219" s="211"/>
      <c r="B219" s="16" t="s">
        <v>37</v>
      </c>
      <c r="C219" s="17">
        <v>164852</v>
      </c>
      <c r="D219" s="18">
        <v>169344</v>
      </c>
      <c r="E219" s="19">
        <f t="shared" si="10"/>
        <v>334196</v>
      </c>
      <c r="G219" s="20"/>
    </row>
    <row r="220" spans="1:7" ht="15" customHeight="1" x14ac:dyDescent="0.2">
      <c r="A220" s="211"/>
      <c r="B220" s="12" t="s">
        <v>57</v>
      </c>
      <c r="C220" s="13">
        <v>43447</v>
      </c>
      <c r="D220" s="14">
        <v>42982</v>
      </c>
      <c r="E220" s="15">
        <f t="shared" si="10"/>
        <v>86429</v>
      </c>
      <c r="G220" s="20"/>
    </row>
    <row r="221" spans="1:7" ht="15" customHeight="1" x14ac:dyDescent="0.2">
      <c r="A221" s="211"/>
      <c r="B221" s="16" t="s">
        <v>38</v>
      </c>
      <c r="C221" s="17">
        <v>69297</v>
      </c>
      <c r="D221" s="18">
        <v>64627</v>
      </c>
      <c r="E221" s="19">
        <f t="shared" si="10"/>
        <v>133924</v>
      </c>
      <c r="G221" s="20"/>
    </row>
    <row r="222" spans="1:7" ht="15" customHeight="1" x14ac:dyDescent="0.2">
      <c r="A222" s="211"/>
      <c r="B222" s="12" t="s">
        <v>39</v>
      </c>
      <c r="C222" s="13">
        <v>111593</v>
      </c>
      <c r="D222" s="14">
        <v>111682</v>
      </c>
      <c r="E222" s="15">
        <f t="shared" si="10"/>
        <v>223275</v>
      </c>
      <c r="G222" s="20"/>
    </row>
    <row r="223" spans="1:7" ht="15" customHeight="1" x14ac:dyDescent="0.2">
      <c r="A223" s="211"/>
      <c r="B223" s="16" t="s">
        <v>40</v>
      </c>
      <c r="C223" s="17">
        <v>174675</v>
      </c>
      <c r="D223" s="18">
        <v>187587</v>
      </c>
      <c r="E223" s="19">
        <f t="shared" si="10"/>
        <v>362262</v>
      </c>
    </row>
    <row r="224" spans="1:7" ht="15" customHeight="1" x14ac:dyDescent="0.2">
      <c r="A224" s="211"/>
      <c r="B224" s="12" t="s">
        <v>41</v>
      </c>
      <c r="C224" s="13">
        <v>22249</v>
      </c>
      <c r="D224" s="14">
        <v>23524</v>
      </c>
      <c r="E224" s="15">
        <f t="shared" si="10"/>
        <v>45773</v>
      </c>
    </row>
    <row r="225" spans="1:5" ht="15" customHeight="1" x14ac:dyDescent="0.2">
      <c r="A225" s="211"/>
      <c r="B225" s="16" t="s">
        <v>42</v>
      </c>
      <c r="C225" s="17">
        <v>201032</v>
      </c>
      <c r="D225" s="18">
        <v>199130</v>
      </c>
      <c r="E225" s="19">
        <f t="shared" si="10"/>
        <v>400162</v>
      </c>
    </row>
    <row r="226" spans="1:5" ht="15" customHeight="1" x14ac:dyDescent="0.2">
      <c r="A226" s="211"/>
      <c r="B226" s="12" t="s">
        <v>43</v>
      </c>
      <c r="C226" s="13">
        <v>269421</v>
      </c>
      <c r="D226" s="14">
        <v>277688</v>
      </c>
      <c r="E226" s="15">
        <f t="shared" si="10"/>
        <v>547109</v>
      </c>
    </row>
    <row r="227" spans="1:5" ht="15" customHeight="1" x14ac:dyDescent="0.2">
      <c r="A227" s="211"/>
      <c r="B227" s="16" t="s">
        <v>44</v>
      </c>
      <c r="C227" s="17">
        <v>18748</v>
      </c>
      <c r="D227" s="18">
        <v>24066</v>
      </c>
      <c r="E227" s="19">
        <f t="shared" si="10"/>
        <v>42814</v>
      </c>
    </row>
    <row r="228" spans="1:5" ht="15" customHeight="1" x14ac:dyDescent="0.2">
      <c r="A228" s="211"/>
      <c r="B228" s="12" t="s">
        <v>45</v>
      </c>
      <c r="C228" s="13">
        <v>3472628</v>
      </c>
      <c r="D228" s="14">
        <v>3543005</v>
      </c>
      <c r="E228" s="15">
        <f t="shared" si="10"/>
        <v>7015633</v>
      </c>
    </row>
    <row r="229" spans="1:5" ht="15" customHeight="1" x14ac:dyDescent="0.2">
      <c r="A229" s="211"/>
      <c r="B229" s="16" t="s">
        <v>32</v>
      </c>
      <c r="C229" s="17">
        <v>3905147</v>
      </c>
      <c r="D229" s="18">
        <v>3986785</v>
      </c>
      <c r="E229" s="19">
        <f t="shared" si="10"/>
        <v>7891932</v>
      </c>
    </row>
    <row r="230" spans="1:5" ht="15" customHeight="1" x14ac:dyDescent="0.2">
      <c r="A230" s="211"/>
      <c r="B230" s="12" t="s">
        <v>46</v>
      </c>
      <c r="C230" s="13">
        <v>3543005</v>
      </c>
      <c r="D230" s="14">
        <v>3472628</v>
      </c>
      <c r="E230" s="15">
        <f t="shared" si="10"/>
        <v>7015633</v>
      </c>
    </row>
    <row r="231" spans="1:5" ht="15" customHeight="1" x14ac:dyDescent="0.2">
      <c r="A231" s="211"/>
      <c r="B231" s="16" t="s">
        <v>47</v>
      </c>
      <c r="C231" s="17">
        <v>1369</v>
      </c>
      <c r="D231" s="18">
        <v>1383</v>
      </c>
      <c r="E231" s="19">
        <f t="shared" si="10"/>
        <v>2752</v>
      </c>
    </row>
    <row r="232" spans="1:5" ht="15" customHeight="1" x14ac:dyDescent="0.2">
      <c r="A232" s="211"/>
      <c r="B232" s="12" t="s">
        <v>48</v>
      </c>
      <c r="C232" s="13">
        <v>274813</v>
      </c>
      <c r="D232" s="14">
        <v>258523</v>
      </c>
      <c r="E232" s="15">
        <f t="shared" si="10"/>
        <v>533336</v>
      </c>
    </row>
    <row r="233" spans="1:5" ht="15" customHeight="1" x14ac:dyDescent="0.2">
      <c r="A233" s="211"/>
      <c r="B233" s="16" t="s">
        <v>49</v>
      </c>
      <c r="C233" s="17">
        <v>873489</v>
      </c>
      <c r="D233" s="18">
        <v>844819</v>
      </c>
      <c r="E233" s="19">
        <f t="shared" si="10"/>
        <v>1718308</v>
      </c>
    </row>
    <row r="234" spans="1:5" ht="15" customHeight="1" x14ac:dyDescent="0.2">
      <c r="A234" s="211"/>
      <c r="B234" s="12" t="s">
        <v>50</v>
      </c>
      <c r="C234" s="13">
        <v>95974</v>
      </c>
      <c r="D234" s="14">
        <v>108610</v>
      </c>
      <c r="E234" s="15">
        <f t="shared" si="10"/>
        <v>204584</v>
      </c>
    </row>
    <row r="235" spans="1:5" ht="15" customHeight="1" x14ac:dyDescent="0.2">
      <c r="A235" s="211"/>
      <c r="B235" s="16" t="s">
        <v>51</v>
      </c>
      <c r="C235" s="17">
        <v>12199</v>
      </c>
      <c r="D235" s="18">
        <v>14901</v>
      </c>
      <c r="E235" s="19">
        <f t="shared" si="10"/>
        <v>27100</v>
      </c>
    </row>
    <row r="236" spans="1:5" ht="15" customHeight="1" x14ac:dyDescent="0.2">
      <c r="A236" s="211"/>
      <c r="B236" s="12" t="s">
        <v>52</v>
      </c>
      <c r="C236" s="13">
        <v>121996</v>
      </c>
      <c r="D236" s="14">
        <v>123742</v>
      </c>
      <c r="E236" s="15">
        <f t="shared" si="10"/>
        <v>245738</v>
      </c>
    </row>
    <row r="237" spans="1:5" ht="15" customHeight="1" x14ac:dyDescent="0.2">
      <c r="A237" s="211"/>
      <c r="B237" s="16" t="s">
        <v>53</v>
      </c>
      <c r="C237" s="17">
        <v>102285</v>
      </c>
      <c r="D237" s="18">
        <v>102138</v>
      </c>
      <c r="E237" s="19">
        <f t="shared" si="10"/>
        <v>204423</v>
      </c>
    </row>
    <row r="238" spans="1:5" ht="15" customHeight="1" x14ac:dyDescent="0.2">
      <c r="A238" s="211"/>
      <c r="B238" s="12" t="s">
        <v>54</v>
      </c>
      <c r="C238" s="13">
        <v>277688</v>
      </c>
      <c r="D238" s="14">
        <v>269421</v>
      </c>
      <c r="E238" s="15">
        <f t="shared" si="10"/>
        <v>547109</v>
      </c>
    </row>
    <row r="239" spans="1:5" ht="15" customHeight="1" x14ac:dyDescent="0.2">
      <c r="A239" s="211"/>
      <c r="B239" s="16" t="s">
        <v>55</v>
      </c>
      <c r="C239" s="17">
        <v>81189</v>
      </c>
      <c r="D239" s="18">
        <v>80882</v>
      </c>
      <c r="E239" s="19">
        <f>SUM(C239:D239)</f>
        <v>162071</v>
      </c>
    </row>
    <row r="240" spans="1:5" ht="15" customHeight="1" thickBot="1" x14ac:dyDescent="0.25">
      <c r="A240" s="212"/>
      <c r="B240" s="136" t="s">
        <v>63</v>
      </c>
      <c r="C240" s="137">
        <f>SUM(C217:C239)</f>
        <v>14530828</v>
      </c>
      <c r="D240" s="139">
        <f>SUM(D217:D239)</f>
        <v>14599046</v>
      </c>
      <c r="E240" s="139">
        <f>SUM(C240:D240)</f>
        <v>29129874</v>
      </c>
    </row>
    <row r="241" spans="1:7" ht="15" customHeight="1" x14ac:dyDescent="0.2">
      <c r="A241" s="210">
        <v>2013</v>
      </c>
      <c r="B241" s="8" t="s">
        <v>35</v>
      </c>
      <c r="C241" s="9">
        <v>647416</v>
      </c>
      <c r="D241" s="10">
        <v>646881</v>
      </c>
      <c r="E241" s="11">
        <f>SUM(C241:D241)</f>
        <v>1294297</v>
      </c>
    </row>
    <row r="242" spans="1:7" ht="15" customHeight="1" x14ac:dyDescent="0.2">
      <c r="A242" s="211"/>
      <c r="B242" s="12" t="s">
        <v>36</v>
      </c>
      <c r="C242" s="13">
        <v>18951</v>
      </c>
      <c r="D242" s="14">
        <v>14583</v>
      </c>
      <c r="E242" s="15">
        <f t="shared" ref="E242:E262" si="11">SUM(C242:D242)</f>
        <v>33534</v>
      </c>
    </row>
    <row r="243" spans="1:7" ht="15" customHeight="1" x14ac:dyDescent="0.2">
      <c r="A243" s="211"/>
      <c r="B243" s="16" t="s">
        <v>37</v>
      </c>
      <c r="C243" s="17">
        <v>168958</v>
      </c>
      <c r="D243" s="18">
        <v>174183</v>
      </c>
      <c r="E243" s="19">
        <f t="shared" si="11"/>
        <v>343141</v>
      </c>
    </row>
    <row r="244" spans="1:7" ht="15" customHeight="1" x14ac:dyDescent="0.2">
      <c r="A244" s="211"/>
      <c r="B244" s="12" t="s">
        <v>57</v>
      </c>
      <c r="C244" s="13">
        <v>42945</v>
      </c>
      <c r="D244" s="14">
        <v>42453</v>
      </c>
      <c r="E244" s="15">
        <f>SUM(C244:D244)</f>
        <v>85398</v>
      </c>
    </row>
    <row r="245" spans="1:7" ht="15" customHeight="1" x14ac:dyDescent="0.2">
      <c r="A245" s="211"/>
      <c r="B245" s="16" t="s">
        <v>38</v>
      </c>
      <c r="C245" s="17">
        <v>57880</v>
      </c>
      <c r="D245" s="18">
        <v>47269</v>
      </c>
      <c r="E245" s="19">
        <f t="shared" si="11"/>
        <v>105149</v>
      </c>
      <c r="G245" s="20"/>
    </row>
    <row r="246" spans="1:7" ht="15" customHeight="1" x14ac:dyDescent="0.2">
      <c r="A246" s="211"/>
      <c r="B246" s="12" t="s">
        <v>39</v>
      </c>
      <c r="C246" s="13">
        <v>103918</v>
      </c>
      <c r="D246" s="14">
        <v>105535</v>
      </c>
      <c r="E246" s="15">
        <f t="shared" si="11"/>
        <v>209453</v>
      </c>
      <c r="G246" s="20"/>
    </row>
    <row r="247" spans="1:7" ht="15" customHeight="1" x14ac:dyDescent="0.2">
      <c r="A247" s="211"/>
      <c r="B247" s="16" t="s">
        <v>40</v>
      </c>
      <c r="C247" s="17">
        <v>175625</v>
      </c>
      <c r="D247" s="18">
        <v>208219</v>
      </c>
      <c r="E247" s="19">
        <f t="shared" si="11"/>
        <v>383844</v>
      </c>
      <c r="G247" s="20"/>
    </row>
    <row r="248" spans="1:7" ht="15" customHeight="1" x14ac:dyDescent="0.2">
      <c r="A248" s="211"/>
      <c r="B248" s="12" t="s">
        <v>41</v>
      </c>
      <c r="C248" s="13">
        <v>22595</v>
      </c>
      <c r="D248" s="14">
        <v>24995</v>
      </c>
      <c r="E248" s="15">
        <f t="shared" si="11"/>
        <v>47590</v>
      </c>
      <c r="G248" s="20"/>
    </row>
    <row r="249" spans="1:7" ht="15" customHeight="1" x14ac:dyDescent="0.2">
      <c r="A249" s="211"/>
      <c r="B249" s="16" t="s">
        <v>42</v>
      </c>
      <c r="C249" s="17">
        <v>216311</v>
      </c>
      <c r="D249" s="18">
        <v>215844</v>
      </c>
      <c r="E249" s="19">
        <f t="shared" si="11"/>
        <v>432155</v>
      </c>
    </row>
    <row r="250" spans="1:7" ht="15" customHeight="1" x14ac:dyDescent="0.2">
      <c r="A250" s="211"/>
      <c r="B250" s="12" t="s">
        <v>43</v>
      </c>
      <c r="C250" s="13">
        <v>325443</v>
      </c>
      <c r="D250" s="14">
        <v>337080</v>
      </c>
      <c r="E250" s="15">
        <f t="shared" si="11"/>
        <v>662523</v>
      </c>
    </row>
    <row r="251" spans="1:7" ht="15" customHeight="1" x14ac:dyDescent="0.2">
      <c r="A251" s="211"/>
      <c r="B251" s="16" t="s">
        <v>44</v>
      </c>
      <c r="C251" s="17">
        <v>19840</v>
      </c>
      <c r="D251" s="18">
        <v>18374</v>
      </c>
      <c r="E251" s="19">
        <f t="shared" si="11"/>
        <v>38214</v>
      </c>
    </row>
    <row r="252" spans="1:7" ht="15" customHeight="1" x14ac:dyDescent="0.2">
      <c r="A252" s="211"/>
      <c r="B252" s="12" t="s">
        <v>45</v>
      </c>
      <c r="C252" s="13">
        <v>5310769</v>
      </c>
      <c r="D252" s="14">
        <v>5413565</v>
      </c>
      <c r="E252" s="15">
        <f t="shared" si="11"/>
        <v>10724334</v>
      </c>
    </row>
    <row r="253" spans="1:7" ht="15" customHeight="1" x14ac:dyDescent="0.2">
      <c r="A253" s="211"/>
      <c r="B253" s="16" t="s">
        <v>32</v>
      </c>
      <c r="C253" s="17">
        <v>3633751</v>
      </c>
      <c r="D253" s="18">
        <v>3780399</v>
      </c>
      <c r="E253" s="19">
        <f t="shared" si="11"/>
        <v>7414150</v>
      </c>
    </row>
    <row r="254" spans="1:7" ht="15" customHeight="1" x14ac:dyDescent="0.2">
      <c r="A254" s="211"/>
      <c r="B254" s="12" t="s">
        <v>46</v>
      </c>
      <c r="C254" s="13">
        <v>5413565</v>
      </c>
      <c r="D254" s="14">
        <v>5310769</v>
      </c>
      <c r="E254" s="15">
        <f t="shared" si="11"/>
        <v>10724334</v>
      </c>
    </row>
    <row r="255" spans="1:7" ht="15" customHeight="1" x14ac:dyDescent="0.2">
      <c r="A255" s="211"/>
      <c r="B255" s="16" t="s">
        <v>47</v>
      </c>
      <c r="C255" s="17">
        <v>1377</v>
      </c>
      <c r="D255" s="18">
        <v>1686</v>
      </c>
      <c r="E255" s="19">
        <f t="shared" si="11"/>
        <v>3063</v>
      </c>
    </row>
    <row r="256" spans="1:7" ht="15" customHeight="1" x14ac:dyDescent="0.2">
      <c r="A256" s="211"/>
      <c r="B256" s="12" t="s">
        <v>48</v>
      </c>
      <c r="C256" s="13">
        <v>280462</v>
      </c>
      <c r="D256" s="14">
        <v>250971</v>
      </c>
      <c r="E256" s="15">
        <f t="shared" si="11"/>
        <v>531433</v>
      </c>
    </row>
    <row r="257" spans="1:5" ht="15" customHeight="1" x14ac:dyDescent="0.2">
      <c r="A257" s="211"/>
      <c r="B257" s="16" t="s">
        <v>49</v>
      </c>
      <c r="C257" s="17">
        <v>859301</v>
      </c>
      <c r="D257" s="18">
        <v>842294</v>
      </c>
      <c r="E257" s="19">
        <f t="shared" si="11"/>
        <v>1701595</v>
      </c>
    </row>
    <row r="258" spans="1:5" ht="15" customHeight="1" x14ac:dyDescent="0.2">
      <c r="A258" s="211"/>
      <c r="B258" s="12" t="s">
        <v>50</v>
      </c>
      <c r="C258" s="13">
        <v>103231</v>
      </c>
      <c r="D258" s="14">
        <v>117067</v>
      </c>
      <c r="E258" s="15">
        <f t="shared" si="11"/>
        <v>220298</v>
      </c>
    </row>
    <row r="259" spans="1:5" ht="15" customHeight="1" x14ac:dyDescent="0.2">
      <c r="A259" s="211"/>
      <c r="B259" s="16" t="s">
        <v>51</v>
      </c>
      <c r="C259" s="17">
        <v>11081</v>
      </c>
      <c r="D259" s="18">
        <v>17465</v>
      </c>
      <c r="E259" s="19">
        <f t="shared" si="11"/>
        <v>28546</v>
      </c>
    </row>
    <row r="260" spans="1:5" ht="15" customHeight="1" x14ac:dyDescent="0.2">
      <c r="A260" s="211"/>
      <c r="B260" s="12" t="s">
        <v>52</v>
      </c>
      <c r="C260" s="13">
        <v>108091</v>
      </c>
      <c r="D260" s="14">
        <v>110285</v>
      </c>
      <c r="E260" s="15">
        <f t="shared" si="11"/>
        <v>218376</v>
      </c>
    </row>
    <row r="261" spans="1:5" ht="15" customHeight="1" x14ac:dyDescent="0.2">
      <c r="A261" s="211"/>
      <c r="B261" s="16" t="s">
        <v>53</v>
      </c>
      <c r="C261" s="17">
        <v>90275</v>
      </c>
      <c r="D261" s="18">
        <v>90490</v>
      </c>
      <c r="E261" s="19">
        <f t="shared" si="11"/>
        <v>180765</v>
      </c>
    </row>
    <row r="262" spans="1:5" ht="15" customHeight="1" x14ac:dyDescent="0.2">
      <c r="A262" s="211"/>
      <c r="B262" s="12" t="s">
        <v>54</v>
      </c>
      <c r="C262" s="13">
        <v>337080</v>
      </c>
      <c r="D262" s="14">
        <v>325443</v>
      </c>
      <c r="E262" s="15">
        <f t="shared" si="11"/>
        <v>662523</v>
      </c>
    </row>
    <row r="263" spans="1:5" ht="15" customHeight="1" x14ac:dyDescent="0.2">
      <c r="A263" s="211"/>
      <c r="B263" s="16" t="s">
        <v>55</v>
      </c>
      <c r="C263" s="17">
        <v>158104</v>
      </c>
      <c r="D263" s="18">
        <v>150987</v>
      </c>
      <c r="E263" s="19">
        <f>SUM(C263:D263)</f>
        <v>309091</v>
      </c>
    </row>
    <row r="264" spans="1:5" ht="15" customHeight="1" thickBot="1" x14ac:dyDescent="0.25">
      <c r="A264" s="212"/>
      <c r="B264" s="136" t="s">
        <v>63</v>
      </c>
      <c r="C264" s="137">
        <f>SUM(C241:C263)</f>
        <v>18106969</v>
      </c>
      <c r="D264" s="139">
        <f>SUM(D241:D263)</f>
        <v>18246837</v>
      </c>
      <c r="E264" s="139">
        <f>SUM(C264:D264)</f>
        <v>36353806</v>
      </c>
    </row>
    <row r="265" spans="1:5" ht="15" customHeight="1" x14ac:dyDescent="0.2">
      <c r="A265" s="213" t="s">
        <v>153</v>
      </c>
      <c r="B265" s="213"/>
      <c r="C265" s="213"/>
    </row>
  </sheetData>
  <mergeCells count="13">
    <mergeCell ref="A241:A264"/>
    <mergeCell ref="A193:A216"/>
    <mergeCell ref="A265:C265"/>
    <mergeCell ref="A2:E2"/>
    <mergeCell ref="A121:A144"/>
    <mergeCell ref="A145:A168"/>
    <mergeCell ref="A217:A240"/>
    <mergeCell ref="A169:A192"/>
    <mergeCell ref="A97:A120"/>
    <mergeCell ref="A73:A96"/>
    <mergeCell ref="A49:A72"/>
    <mergeCell ref="A27:A48"/>
    <mergeCell ref="A5:A26"/>
  </mergeCells>
  <pageMargins left="0.70866141732283472" right="0.70866141732283472" top="0.74803149606299213" bottom="0.74803149606299213" header="0.31496062992125984" footer="0.31496062992125984"/>
  <pageSetup paperSize="9" scale="61" fitToWidth="0" orientation="landscape" r:id="rId1"/>
  <headerFooter>
    <oddHeader>&amp;R&amp;G</oddHeader>
    <oddFooter>&amp;L&amp;F&amp;C&amp;P / &amp;N&amp;R&amp;A</oddFooter>
  </headerFooter>
  <rowBreaks count="2" manualBreakCount="2">
    <brk id="192" max="5" man="1"/>
    <brk id="240" max="5" man="1"/>
  </rowBreaks>
  <ignoredErrors>
    <ignoredError sqref="E144"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9C48-D5EE-4A39-8E7C-10589937D3DF}">
  <sheetPr>
    <tabColor theme="6"/>
  </sheetPr>
  <dimension ref="A3:M27"/>
  <sheetViews>
    <sheetView showGridLines="0" zoomScaleNormal="100" workbookViewId="0">
      <pane xSplit="1" topLeftCell="B1" activePane="topRight" state="frozen"/>
      <selection pane="topRight" activeCell="B11" sqref="B11"/>
    </sheetView>
  </sheetViews>
  <sheetFormatPr defaultRowHeight="10.199999999999999" x14ac:dyDescent="0.3"/>
  <cols>
    <col min="1" max="1" width="11.109375" style="33" customWidth="1"/>
    <col min="2" max="2" width="16.5546875" style="33" customWidth="1"/>
    <col min="3" max="13" width="10.77734375" style="33" customWidth="1"/>
    <col min="14" max="16384" width="8.88671875" style="33"/>
  </cols>
  <sheetData>
    <row r="3" spans="1:13" ht="15" customHeight="1" x14ac:dyDescent="0.3">
      <c r="A3" s="216" t="s">
        <v>183</v>
      </c>
      <c r="B3" s="216"/>
      <c r="C3" s="216"/>
      <c r="D3" s="216"/>
      <c r="E3" s="216"/>
      <c r="F3" s="216"/>
      <c r="G3" s="216"/>
      <c r="H3" s="216"/>
      <c r="I3" s="216"/>
      <c r="J3" s="216"/>
      <c r="K3" s="216"/>
      <c r="L3" s="216"/>
      <c r="M3" s="216"/>
    </row>
    <row r="4" spans="1:13" ht="15" customHeight="1" x14ac:dyDescent="0.3">
      <c r="A4" s="111" t="s">
        <v>147</v>
      </c>
      <c r="B4" s="111"/>
      <c r="C4" s="112">
        <v>2013</v>
      </c>
      <c r="D4" s="112">
        <v>2014</v>
      </c>
      <c r="E4" s="112">
        <v>2015</v>
      </c>
      <c r="F4" s="112">
        <v>2016</v>
      </c>
      <c r="G4" s="112">
        <v>2017</v>
      </c>
      <c r="H4" s="112">
        <v>2018</v>
      </c>
      <c r="I4" s="112">
        <v>2019</v>
      </c>
      <c r="J4" s="112">
        <v>2020</v>
      </c>
      <c r="K4" s="112">
        <v>2021</v>
      </c>
      <c r="L4" s="112">
        <v>2022</v>
      </c>
      <c r="M4" s="112">
        <v>2023</v>
      </c>
    </row>
    <row r="5" spans="1:13" ht="25.8" customHeight="1" x14ac:dyDescent="0.3">
      <c r="A5" s="190" t="s">
        <v>32</v>
      </c>
      <c r="B5" s="113" t="s">
        <v>144</v>
      </c>
      <c r="C5" s="114">
        <v>711</v>
      </c>
      <c r="D5" s="114">
        <v>606</v>
      </c>
      <c r="E5" s="34">
        <v>621</v>
      </c>
      <c r="F5" s="34">
        <v>625</v>
      </c>
      <c r="G5" s="34">
        <v>576</v>
      </c>
      <c r="H5" s="34">
        <v>524</v>
      </c>
      <c r="I5" s="34">
        <v>622</v>
      </c>
      <c r="J5" s="34">
        <v>76</v>
      </c>
      <c r="K5" s="34">
        <v>379</v>
      </c>
      <c r="L5" s="34">
        <v>674</v>
      </c>
      <c r="M5" s="34">
        <v>760</v>
      </c>
    </row>
    <row r="6" spans="1:13" ht="17.100000000000001" customHeight="1" x14ac:dyDescent="0.3">
      <c r="A6" s="218"/>
      <c r="B6" s="116" t="s">
        <v>145</v>
      </c>
      <c r="C6" s="117">
        <v>1302581</v>
      </c>
      <c r="D6" s="117">
        <v>1055556</v>
      </c>
      <c r="E6" s="117">
        <v>980149</v>
      </c>
      <c r="F6" s="117">
        <v>1094135</v>
      </c>
      <c r="G6" s="117">
        <v>1055559</v>
      </c>
      <c r="H6" s="117">
        <v>961632</v>
      </c>
      <c r="I6" s="117">
        <v>1098091</v>
      </c>
      <c r="J6" s="117">
        <v>16640</v>
      </c>
      <c r="K6" s="117">
        <v>303665</v>
      </c>
      <c r="L6" s="117">
        <v>880416</v>
      </c>
      <c r="M6" s="117">
        <v>1500000</v>
      </c>
    </row>
    <row r="7" spans="1:13" ht="27.6" customHeight="1" x14ac:dyDescent="0.3">
      <c r="A7" s="220" t="s">
        <v>149</v>
      </c>
      <c r="B7" s="118" t="s">
        <v>144</v>
      </c>
      <c r="C7" s="119">
        <v>20</v>
      </c>
      <c r="D7" s="119">
        <v>30</v>
      </c>
      <c r="E7" s="120">
        <v>55</v>
      </c>
      <c r="F7" s="120">
        <v>65</v>
      </c>
      <c r="G7" s="120">
        <v>26</v>
      </c>
      <c r="H7" s="120">
        <v>0</v>
      </c>
      <c r="I7" s="120">
        <v>0</v>
      </c>
      <c r="J7" s="120">
        <v>0</v>
      </c>
      <c r="K7" s="120">
        <v>22</v>
      </c>
      <c r="L7" s="120">
        <v>86</v>
      </c>
      <c r="M7" s="120">
        <v>99</v>
      </c>
    </row>
    <row r="8" spans="1:13" x14ac:dyDescent="0.3">
      <c r="A8" s="221"/>
      <c r="B8" s="121" t="s">
        <v>145</v>
      </c>
      <c r="C8" s="122">
        <v>13504</v>
      </c>
      <c r="D8" s="122">
        <v>30493</v>
      </c>
      <c r="E8" s="122">
        <v>44815</v>
      </c>
      <c r="F8" s="122">
        <v>43236</v>
      </c>
      <c r="G8" s="122">
        <v>17406</v>
      </c>
      <c r="H8" s="122">
        <v>0</v>
      </c>
      <c r="I8" s="122">
        <v>0</v>
      </c>
      <c r="J8" s="122">
        <v>0</v>
      </c>
      <c r="K8" s="122">
        <v>15735</v>
      </c>
      <c r="L8" s="122">
        <v>94948</v>
      </c>
      <c r="M8" s="122">
        <v>123383</v>
      </c>
    </row>
    <row r="9" spans="1:13" ht="29.4" customHeight="1" x14ac:dyDescent="0.3">
      <c r="A9" s="217" t="s">
        <v>150</v>
      </c>
      <c r="B9" s="123" t="s">
        <v>144</v>
      </c>
      <c r="C9" s="124">
        <v>20</v>
      </c>
      <c r="D9" s="124">
        <v>2</v>
      </c>
      <c r="E9" s="124">
        <v>4</v>
      </c>
      <c r="F9" s="124">
        <v>18</v>
      </c>
      <c r="G9" s="124">
        <v>5</v>
      </c>
      <c r="H9" s="124">
        <v>2</v>
      </c>
      <c r="I9" s="124">
        <v>3</v>
      </c>
      <c r="J9" s="124">
        <v>0</v>
      </c>
      <c r="K9" s="124">
        <v>1</v>
      </c>
      <c r="L9" s="124">
        <v>12</v>
      </c>
      <c r="M9" s="124">
        <v>16</v>
      </c>
    </row>
    <row r="10" spans="1:13" ht="15" customHeight="1" x14ac:dyDescent="0.3">
      <c r="A10" s="218"/>
      <c r="B10" s="125" t="s">
        <v>145</v>
      </c>
      <c r="C10" s="117">
        <v>862</v>
      </c>
      <c r="D10" s="117">
        <v>395</v>
      </c>
      <c r="E10" s="117">
        <v>1050</v>
      </c>
      <c r="F10" s="117">
        <v>4479</v>
      </c>
      <c r="G10" s="117">
        <v>1298</v>
      </c>
      <c r="H10" s="117">
        <v>92</v>
      </c>
      <c r="I10" s="117">
        <v>500</v>
      </c>
      <c r="J10" s="117">
        <v>0</v>
      </c>
      <c r="K10" s="117">
        <v>26</v>
      </c>
      <c r="L10" s="117">
        <v>788</v>
      </c>
      <c r="M10" s="117">
        <v>839</v>
      </c>
    </row>
    <row r="11" spans="1:13" ht="31.8" customHeight="1" x14ac:dyDescent="0.3">
      <c r="A11" s="220" t="s">
        <v>151</v>
      </c>
      <c r="B11" s="118" t="s">
        <v>144</v>
      </c>
      <c r="C11" s="119">
        <v>0</v>
      </c>
      <c r="D11" s="119">
        <v>0</v>
      </c>
      <c r="E11" s="120">
        <v>0</v>
      </c>
      <c r="F11" s="120">
        <v>0</v>
      </c>
      <c r="G11" s="120">
        <v>0</v>
      </c>
      <c r="H11" s="120">
        <v>0</v>
      </c>
      <c r="I11" s="120">
        <v>37</v>
      </c>
      <c r="J11" s="120">
        <v>3</v>
      </c>
      <c r="K11" s="120">
        <v>17</v>
      </c>
      <c r="L11" s="120">
        <v>54</v>
      </c>
      <c r="M11" s="120">
        <v>50</v>
      </c>
    </row>
    <row r="12" spans="1:13" ht="15" customHeight="1" x14ac:dyDescent="0.3">
      <c r="A12" s="221"/>
      <c r="B12" s="121" t="s">
        <v>145</v>
      </c>
      <c r="C12" s="122">
        <v>0</v>
      </c>
      <c r="D12" s="122">
        <v>0</v>
      </c>
      <c r="E12" s="122">
        <v>0</v>
      </c>
      <c r="F12" s="122">
        <v>0</v>
      </c>
      <c r="G12" s="122">
        <v>0</v>
      </c>
      <c r="H12" s="122">
        <v>0</v>
      </c>
      <c r="I12" s="122">
        <v>4947</v>
      </c>
      <c r="J12" s="122">
        <v>327</v>
      </c>
      <c r="K12" s="122">
        <v>2174</v>
      </c>
      <c r="L12" s="122">
        <v>6775</v>
      </c>
      <c r="M12" s="122">
        <v>13707</v>
      </c>
    </row>
    <row r="13" spans="1:13" ht="29.4" customHeight="1" x14ac:dyDescent="0.3">
      <c r="A13" s="217" t="s">
        <v>152</v>
      </c>
      <c r="B13" s="123" t="s">
        <v>144</v>
      </c>
      <c r="C13" s="124">
        <v>0</v>
      </c>
      <c r="D13" s="124">
        <v>0</v>
      </c>
      <c r="E13" s="124">
        <v>0</v>
      </c>
      <c r="F13" s="124">
        <v>0</v>
      </c>
      <c r="G13" s="124">
        <v>0</v>
      </c>
      <c r="H13" s="124">
        <v>0</v>
      </c>
      <c r="I13" s="124">
        <v>15</v>
      </c>
      <c r="J13" s="124">
        <v>0</v>
      </c>
      <c r="K13" s="124">
        <v>7</v>
      </c>
      <c r="L13" s="124">
        <v>35</v>
      </c>
      <c r="M13" s="124">
        <v>21</v>
      </c>
    </row>
    <row r="14" spans="1:13" ht="15" customHeight="1" x14ac:dyDescent="0.3">
      <c r="A14" s="218"/>
      <c r="B14" s="125" t="s">
        <v>145</v>
      </c>
      <c r="C14" s="117">
        <v>0</v>
      </c>
      <c r="D14" s="117">
        <v>0</v>
      </c>
      <c r="E14" s="117">
        <v>0</v>
      </c>
      <c r="F14" s="117">
        <v>0</v>
      </c>
      <c r="G14" s="117">
        <v>0</v>
      </c>
      <c r="H14" s="117">
        <v>0</v>
      </c>
      <c r="I14" s="117">
        <v>4683</v>
      </c>
      <c r="J14" s="117">
        <v>0</v>
      </c>
      <c r="K14" s="117">
        <v>1296</v>
      </c>
      <c r="L14" s="117">
        <v>4937</v>
      </c>
      <c r="M14" s="117">
        <v>5348</v>
      </c>
    </row>
    <row r="15" spans="1:13" ht="23.4" customHeight="1" x14ac:dyDescent="0.3">
      <c r="A15" s="219" t="s">
        <v>148</v>
      </c>
      <c r="B15" s="140" t="s">
        <v>144</v>
      </c>
      <c r="C15" s="141">
        <f>C5+C7+C9+C11+C13</f>
        <v>751</v>
      </c>
      <c r="D15" s="141">
        <f t="shared" ref="D15:K15" si="0">D5+D7+D9+D11+D13</f>
        <v>638</v>
      </c>
      <c r="E15" s="141">
        <f t="shared" si="0"/>
        <v>680</v>
      </c>
      <c r="F15" s="141">
        <f t="shared" si="0"/>
        <v>708</v>
      </c>
      <c r="G15" s="141">
        <f t="shared" si="0"/>
        <v>607</v>
      </c>
      <c r="H15" s="141">
        <f t="shared" si="0"/>
        <v>526</v>
      </c>
      <c r="I15" s="141">
        <f t="shared" si="0"/>
        <v>677</v>
      </c>
      <c r="J15" s="141">
        <f t="shared" si="0"/>
        <v>79</v>
      </c>
      <c r="K15" s="141">
        <f t="shared" si="0"/>
        <v>426</v>
      </c>
      <c r="L15" s="141">
        <f t="shared" ref="L15:M15" si="1">L5+L7+L9+L11+L13</f>
        <v>861</v>
      </c>
      <c r="M15" s="141">
        <f t="shared" si="1"/>
        <v>946</v>
      </c>
    </row>
    <row r="16" spans="1:13" ht="15" customHeight="1" x14ac:dyDescent="0.3">
      <c r="A16" s="219"/>
      <c r="B16" s="141" t="s">
        <v>145</v>
      </c>
      <c r="C16" s="141">
        <f>C6+C8+C10+C12+C14</f>
        <v>1316947</v>
      </c>
      <c r="D16" s="141">
        <f t="shared" ref="D16:K16" si="2">D6+D8+D10+D12+D14</f>
        <v>1086444</v>
      </c>
      <c r="E16" s="141">
        <f t="shared" si="2"/>
        <v>1026014</v>
      </c>
      <c r="F16" s="141">
        <f t="shared" si="2"/>
        <v>1141850</v>
      </c>
      <c r="G16" s="141">
        <f t="shared" si="2"/>
        <v>1074263</v>
      </c>
      <c r="H16" s="141">
        <f t="shared" si="2"/>
        <v>961724</v>
      </c>
      <c r="I16" s="141">
        <f t="shared" si="2"/>
        <v>1108221</v>
      </c>
      <c r="J16" s="141">
        <f t="shared" si="2"/>
        <v>16967</v>
      </c>
      <c r="K16" s="141">
        <f t="shared" si="2"/>
        <v>322896</v>
      </c>
      <c r="L16" s="141">
        <f t="shared" ref="L16:M16" si="3">L6+L8+L10+L12+L14</f>
        <v>987864</v>
      </c>
      <c r="M16" s="141">
        <f t="shared" si="3"/>
        <v>1643277</v>
      </c>
    </row>
    <row r="17" spans="1:4" ht="15" customHeight="1" x14ac:dyDescent="0.3">
      <c r="A17" s="115" t="s">
        <v>146</v>
      </c>
      <c r="B17" s="115"/>
      <c r="C17" s="115"/>
      <c r="D17" s="115"/>
    </row>
    <row r="18" spans="1:4" ht="15" customHeight="1" x14ac:dyDescent="0.3">
      <c r="A18" s="115"/>
    </row>
    <row r="26" spans="1:4" ht="17.100000000000001" customHeight="1" x14ac:dyDescent="0.3"/>
    <row r="27" spans="1:4" ht="17.100000000000001" customHeight="1" x14ac:dyDescent="0.3"/>
  </sheetData>
  <mergeCells count="7">
    <mergeCell ref="A3:M3"/>
    <mergeCell ref="A9:A10"/>
    <mergeCell ref="A15:A16"/>
    <mergeCell ref="A5:A6"/>
    <mergeCell ref="A7:A8"/>
    <mergeCell ref="A11:A12"/>
    <mergeCell ref="A13:A14"/>
  </mergeCells>
  <pageMargins left="0.7" right="0.7" top="0.75" bottom="0.75" header="0.3" footer="0.3"/>
  <pageSetup paperSize="9" orientation="landscape"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3:O18"/>
  <sheetViews>
    <sheetView showGridLines="0" zoomScale="90" zoomScaleNormal="90" workbookViewId="0">
      <pane xSplit="1" topLeftCell="B1" activePane="topRight" state="frozen"/>
      <selection pane="topRight" activeCell="M1" sqref="M1:M1048576"/>
    </sheetView>
  </sheetViews>
  <sheetFormatPr defaultRowHeight="10.199999999999999" x14ac:dyDescent="0.3"/>
  <cols>
    <col min="1" max="1" width="14" style="33" customWidth="1"/>
    <col min="2" max="2" width="17.88671875" style="33" customWidth="1"/>
    <col min="3" max="5" width="10.88671875" style="33" bestFit="1" customWidth="1"/>
    <col min="6" max="6" width="10" style="33" customWidth="1"/>
    <col min="7" max="7" width="10.88671875" style="33" bestFit="1" customWidth="1"/>
    <col min="8" max="12" width="10" style="33" customWidth="1"/>
    <col min="13" max="13" width="10" style="33" hidden="1" customWidth="1"/>
    <col min="14" max="16384" width="8.88671875" style="33"/>
  </cols>
  <sheetData>
    <row r="3" spans="1:15" ht="15" customHeight="1" x14ac:dyDescent="0.3">
      <c r="A3" s="195" t="s">
        <v>184</v>
      </c>
      <c r="B3" s="195"/>
      <c r="C3" s="195"/>
      <c r="D3" s="195"/>
      <c r="E3" s="195"/>
      <c r="F3" s="195"/>
      <c r="G3" s="195"/>
      <c r="H3" s="195"/>
      <c r="I3" s="195"/>
      <c r="J3" s="195"/>
      <c r="K3" s="195"/>
      <c r="L3" s="195"/>
      <c r="M3" s="195"/>
    </row>
    <row r="4" spans="1:15" ht="28.2" customHeight="1" x14ac:dyDescent="0.3">
      <c r="A4" s="50" t="s">
        <v>173</v>
      </c>
      <c r="B4" s="51"/>
      <c r="C4" s="24">
        <v>2013</v>
      </c>
      <c r="D4" s="24">
        <v>2014</v>
      </c>
      <c r="E4" s="24">
        <v>2015</v>
      </c>
      <c r="F4" s="24">
        <v>2016</v>
      </c>
      <c r="G4" s="24">
        <v>2017</v>
      </c>
      <c r="H4" s="24">
        <v>2018</v>
      </c>
      <c r="I4" s="24">
        <v>2019</v>
      </c>
      <c r="J4" s="24">
        <v>2020</v>
      </c>
      <c r="K4" s="24">
        <v>2021</v>
      </c>
      <c r="L4" s="24">
        <v>2022</v>
      </c>
      <c r="M4" s="24">
        <v>2023</v>
      </c>
      <c r="N4" s="47"/>
      <c r="O4" s="47"/>
    </row>
    <row r="5" spans="1:15" ht="15" customHeight="1" x14ac:dyDescent="0.3">
      <c r="A5" s="182" t="s">
        <v>26</v>
      </c>
      <c r="B5" s="74" t="s">
        <v>5</v>
      </c>
      <c r="C5" s="126">
        <v>1723816</v>
      </c>
      <c r="D5" s="126">
        <v>2140133</v>
      </c>
      <c r="E5" s="126">
        <v>2270984</v>
      </c>
      <c r="F5" s="126">
        <v>2132383</v>
      </c>
      <c r="G5" s="126">
        <v>2491266</v>
      </c>
      <c r="H5" s="126">
        <v>2706049</v>
      </c>
      <c r="I5" s="126">
        <v>2753385</v>
      </c>
      <c r="J5" s="126">
        <v>515711</v>
      </c>
      <c r="K5" s="126">
        <v>1007109</v>
      </c>
      <c r="L5" s="126">
        <v>2350952</v>
      </c>
      <c r="M5" s="126"/>
    </row>
    <row r="6" spans="1:15" ht="15" customHeight="1" x14ac:dyDescent="0.3">
      <c r="A6" s="182"/>
      <c r="B6" s="127" t="s">
        <v>6</v>
      </c>
      <c r="C6" s="126">
        <v>2492135</v>
      </c>
      <c r="D6" s="126">
        <v>3267967</v>
      </c>
      <c r="E6" s="126">
        <v>3721654</v>
      </c>
      <c r="F6" s="126">
        <v>3523616</v>
      </c>
      <c r="G6" s="126">
        <v>4432193</v>
      </c>
      <c r="H6" s="126">
        <v>5095504</v>
      </c>
      <c r="I6" s="126">
        <v>5679636</v>
      </c>
      <c r="J6" s="126">
        <v>879218</v>
      </c>
      <c r="K6" s="126">
        <v>1587804</v>
      </c>
      <c r="L6" s="126">
        <v>3812812</v>
      </c>
      <c r="M6" s="126"/>
    </row>
    <row r="7" spans="1:15" ht="15" customHeight="1" x14ac:dyDescent="0.3">
      <c r="A7" s="222" t="s">
        <v>95</v>
      </c>
      <c r="B7" s="160" t="s">
        <v>5</v>
      </c>
      <c r="C7" s="161">
        <v>8439</v>
      </c>
      <c r="D7" s="161">
        <v>8544</v>
      </c>
      <c r="E7" s="161">
        <v>9016</v>
      </c>
      <c r="F7" s="161">
        <v>15002</v>
      </c>
      <c r="G7" s="161">
        <v>14981</v>
      </c>
      <c r="H7" s="161">
        <v>15780</v>
      </c>
      <c r="I7" s="161">
        <v>13400</v>
      </c>
      <c r="J7" s="161">
        <v>4400</v>
      </c>
      <c r="K7" s="161">
        <v>8233</v>
      </c>
      <c r="L7" s="161">
        <v>14810</v>
      </c>
      <c r="M7" s="161"/>
    </row>
    <row r="8" spans="1:15" ht="15" customHeight="1" x14ac:dyDescent="0.3">
      <c r="A8" s="222"/>
      <c r="B8" s="162" t="s">
        <v>6</v>
      </c>
      <c r="C8" s="161">
        <v>50247</v>
      </c>
      <c r="D8" s="161">
        <v>70453</v>
      </c>
      <c r="E8" s="161">
        <v>73522</v>
      </c>
      <c r="F8" s="161">
        <v>74071</v>
      </c>
      <c r="G8" s="161">
        <v>89196</v>
      </c>
      <c r="H8" s="161">
        <v>109069</v>
      </c>
      <c r="I8" s="161">
        <v>111451</v>
      </c>
      <c r="J8" s="161">
        <v>31695</v>
      </c>
      <c r="K8" s="161">
        <v>50462</v>
      </c>
      <c r="L8" s="161">
        <v>103794</v>
      </c>
      <c r="M8" s="161"/>
    </row>
    <row r="9" spans="1:15" ht="15" customHeight="1" x14ac:dyDescent="0.3">
      <c r="A9" s="194" t="s">
        <v>97</v>
      </c>
      <c r="B9" s="74" t="s">
        <v>5</v>
      </c>
      <c r="C9" s="126">
        <v>9118</v>
      </c>
      <c r="D9" s="126">
        <v>10661</v>
      </c>
      <c r="E9" s="126">
        <v>12844</v>
      </c>
      <c r="F9" s="126">
        <v>10474</v>
      </c>
      <c r="G9" s="126">
        <v>11242</v>
      </c>
      <c r="H9" s="126">
        <v>11628</v>
      </c>
      <c r="I9" s="126">
        <v>15139</v>
      </c>
      <c r="J9" s="126">
        <v>4730</v>
      </c>
      <c r="K9" s="126">
        <v>4539</v>
      </c>
      <c r="L9" s="126">
        <v>12711</v>
      </c>
      <c r="M9" s="126"/>
    </row>
    <row r="10" spans="1:15" ht="15" customHeight="1" x14ac:dyDescent="0.3">
      <c r="A10" s="194"/>
      <c r="B10" s="127" t="s">
        <v>6</v>
      </c>
      <c r="C10" s="126">
        <v>0</v>
      </c>
      <c r="D10" s="126">
        <v>0</v>
      </c>
      <c r="E10" s="126">
        <v>0</v>
      </c>
      <c r="F10" s="126">
        <v>0</v>
      </c>
      <c r="G10" s="126">
        <v>0</v>
      </c>
      <c r="H10" s="126">
        <v>0</v>
      </c>
      <c r="I10" s="126">
        <v>0</v>
      </c>
      <c r="J10" s="126">
        <v>0</v>
      </c>
      <c r="K10" s="126">
        <v>0</v>
      </c>
      <c r="L10" s="126">
        <v>0</v>
      </c>
      <c r="M10" s="126"/>
    </row>
    <row r="11" spans="1:15" ht="15" customHeight="1" x14ac:dyDescent="0.3">
      <c r="A11" s="223" t="s">
        <v>127</v>
      </c>
      <c r="B11" s="160" t="s">
        <v>5</v>
      </c>
      <c r="C11" s="161">
        <v>1252</v>
      </c>
      <c r="D11" s="161">
        <v>1566</v>
      </c>
      <c r="E11" s="161">
        <v>1634</v>
      </c>
      <c r="F11" s="161">
        <v>2044</v>
      </c>
      <c r="G11" s="161">
        <v>2015</v>
      </c>
      <c r="H11" s="161">
        <v>1878</v>
      </c>
      <c r="I11" s="161">
        <v>1942</v>
      </c>
      <c r="J11" s="161">
        <v>667</v>
      </c>
      <c r="K11" s="161">
        <v>817</v>
      </c>
      <c r="L11" s="161">
        <v>1784</v>
      </c>
      <c r="M11" s="161"/>
    </row>
    <row r="12" spans="1:15" ht="15" customHeight="1" x14ac:dyDescent="0.3">
      <c r="A12" s="223"/>
      <c r="B12" s="162" t="s">
        <v>6</v>
      </c>
      <c r="C12" s="161">
        <v>201381</v>
      </c>
      <c r="D12" s="161">
        <v>238714</v>
      </c>
      <c r="E12" s="161">
        <v>306917</v>
      </c>
      <c r="F12" s="161">
        <v>325081</v>
      </c>
      <c r="G12" s="161">
        <v>351072</v>
      </c>
      <c r="H12" s="161">
        <v>366946</v>
      </c>
      <c r="I12" s="161">
        <v>397396</v>
      </c>
      <c r="J12" s="161">
        <v>126910</v>
      </c>
      <c r="K12" s="161">
        <v>206984</v>
      </c>
      <c r="L12" s="161">
        <v>395215</v>
      </c>
      <c r="M12" s="161"/>
    </row>
    <row r="13" spans="1:15" ht="15" customHeight="1" x14ac:dyDescent="0.3">
      <c r="A13" s="182" t="s">
        <v>129</v>
      </c>
      <c r="B13" s="74" t="s">
        <v>5</v>
      </c>
      <c r="C13" s="126">
        <v>898</v>
      </c>
      <c r="D13" s="126">
        <v>1108</v>
      </c>
      <c r="E13" s="126">
        <v>1067</v>
      </c>
      <c r="F13" s="126">
        <v>1225</v>
      </c>
      <c r="G13" s="126">
        <v>2049</v>
      </c>
      <c r="H13" s="126">
        <v>1024</v>
      </c>
      <c r="I13" s="126">
        <v>1423</v>
      </c>
      <c r="J13" s="126">
        <v>401</v>
      </c>
      <c r="K13" s="126">
        <v>359</v>
      </c>
      <c r="L13" s="126">
        <v>903</v>
      </c>
      <c r="M13" s="126"/>
    </row>
    <row r="14" spans="1:15" ht="15" customHeight="1" x14ac:dyDescent="0.3">
      <c r="A14" s="182"/>
      <c r="B14" s="127" t="s">
        <v>6</v>
      </c>
      <c r="C14" s="126">
        <v>28281</v>
      </c>
      <c r="D14" s="126">
        <v>41278</v>
      </c>
      <c r="E14" s="126">
        <v>43000</v>
      </c>
      <c r="F14" s="126">
        <v>37744</v>
      </c>
      <c r="G14" s="126">
        <v>37663</v>
      </c>
      <c r="H14" s="126">
        <v>40458</v>
      </c>
      <c r="I14" s="126">
        <v>45671</v>
      </c>
      <c r="J14" s="126">
        <v>10810</v>
      </c>
      <c r="K14" s="126">
        <v>13848</v>
      </c>
      <c r="L14" s="126">
        <v>24066</v>
      </c>
      <c r="M14" s="126"/>
    </row>
    <row r="15" spans="1:15" ht="15" customHeight="1" x14ac:dyDescent="0.3">
      <c r="A15" s="224" t="s">
        <v>4</v>
      </c>
      <c r="B15" s="163" t="s">
        <v>5</v>
      </c>
      <c r="C15" s="164">
        <f>C5+C7+C9+C11+C13</f>
        <v>1743523</v>
      </c>
      <c r="D15" s="164">
        <f t="shared" ref="D15:L15" si="0">D5+D7+D9+D11+D13</f>
        <v>2162012</v>
      </c>
      <c r="E15" s="164">
        <f t="shared" si="0"/>
        <v>2295545</v>
      </c>
      <c r="F15" s="164">
        <f t="shared" si="0"/>
        <v>2161128</v>
      </c>
      <c r="G15" s="164">
        <f t="shared" si="0"/>
        <v>2521553</v>
      </c>
      <c r="H15" s="164">
        <f t="shared" si="0"/>
        <v>2736359</v>
      </c>
      <c r="I15" s="164">
        <f t="shared" si="0"/>
        <v>2785289</v>
      </c>
      <c r="J15" s="164">
        <f t="shared" si="0"/>
        <v>525909</v>
      </c>
      <c r="K15" s="164">
        <f t="shared" si="0"/>
        <v>1021057</v>
      </c>
      <c r="L15" s="164">
        <f t="shared" si="0"/>
        <v>2381160</v>
      </c>
      <c r="M15" s="164"/>
    </row>
    <row r="16" spans="1:15" ht="15" customHeight="1" x14ac:dyDescent="0.3">
      <c r="A16" s="224"/>
      <c r="B16" s="165" t="s">
        <v>6</v>
      </c>
      <c r="C16" s="164">
        <f>C6+C8+C10+C12+C14</f>
        <v>2772044</v>
      </c>
      <c r="D16" s="164">
        <f t="shared" ref="D16:L16" si="1">D6+D8+D10+D12+D14</f>
        <v>3618412</v>
      </c>
      <c r="E16" s="164">
        <f t="shared" si="1"/>
        <v>4145093</v>
      </c>
      <c r="F16" s="164">
        <f t="shared" si="1"/>
        <v>3960512</v>
      </c>
      <c r="G16" s="164">
        <f t="shared" si="1"/>
        <v>4910124</v>
      </c>
      <c r="H16" s="164">
        <f t="shared" si="1"/>
        <v>5611977</v>
      </c>
      <c r="I16" s="164">
        <f t="shared" si="1"/>
        <v>6234154</v>
      </c>
      <c r="J16" s="164">
        <f t="shared" si="1"/>
        <v>1048633</v>
      </c>
      <c r="K16" s="164">
        <f t="shared" si="1"/>
        <v>1859098</v>
      </c>
      <c r="L16" s="164">
        <f t="shared" si="1"/>
        <v>4335887</v>
      </c>
      <c r="M16" s="164"/>
    </row>
    <row r="17" spans="1:2" ht="15" customHeight="1" x14ac:dyDescent="0.3">
      <c r="A17" s="190" t="s">
        <v>153</v>
      </c>
      <c r="B17" s="190"/>
    </row>
    <row r="18" spans="1:2" ht="15" customHeight="1" x14ac:dyDescent="0.3"/>
  </sheetData>
  <mergeCells count="8">
    <mergeCell ref="A3:M3"/>
    <mergeCell ref="A5:A6"/>
    <mergeCell ref="A17:B17"/>
    <mergeCell ref="A7:A8"/>
    <mergeCell ref="A9:A10"/>
    <mergeCell ref="A11:A12"/>
    <mergeCell ref="A13:A14"/>
    <mergeCell ref="A15:A1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5"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topLeftCell="A2" zoomScaleNormal="100" workbookViewId="0">
      <selection activeCell="K26" sqref="K25:K26"/>
    </sheetView>
  </sheetViews>
  <sheetFormatPr defaultRowHeight="14.4" x14ac:dyDescent="0.3"/>
  <sheetData/>
  <pageMargins left="0.70866141732283472" right="0.70866141732283472" top="0.74803149606299213" bottom="0.74803149606299213" header="0.31496062992125984" footer="0.31496062992125984"/>
  <pageSetup paperSize="9" scale="8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28"/>
  <sheetViews>
    <sheetView showGridLines="0" zoomScaleNormal="100" workbookViewId="0">
      <selection activeCell="G23" sqref="G23"/>
    </sheetView>
  </sheetViews>
  <sheetFormatPr defaultRowHeight="10.199999999999999" x14ac:dyDescent="0.2"/>
  <cols>
    <col min="1" max="1" width="19.6640625" style="1" customWidth="1"/>
    <col min="2" max="2" width="19" style="1" customWidth="1"/>
    <col min="3" max="3" width="13.88671875" style="1" customWidth="1"/>
    <col min="4" max="4" width="13.5546875" style="1" customWidth="1"/>
    <col min="5" max="5" width="16.33203125" style="1" customWidth="1"/>
    <col min="6" max="6" width="11.88671875" style="1" customWidth="1"/>
    <col min="7" max="7" width="16.6640625" style="1" customWidth="1"/>
    <col min="8" max="8" width="15.5546875" style="1" customWidth="1"/>
    <col min="9" max="16384" width="8.88671875" style="1"/>
  </cols>
  <sheetData>
    <row r="3" spans="1:8" ht="15" customHeight="1" x14ac:dyDescent="0.2">
      <c r="A3" s="176" t="s">
        <v>178</v>
      </c>
      <c r="B3" s="176"/>
      <c r="C3" s="176"/>
      <c r="D3" s="176"/>
      <c r="E3" s="176"/>
      <c r="F3" s="176"/>
      <c r="G3" s="176"/>
      <c r="H3" s="176"/>
    </row>
    <row r="4" spans="1:8" ht="30.6" x14ac:dyDescent="0.2">
      <c r="A4" s="65" t="s">
        <v>74</v>
      </c>
      <c r="B4" s="66" t="s">
        <v>75</v>
      </c>
      <c r="C4" s="66" t="s">
        <v>168</v>
      </c>
      <c r="D4" s="66" t="s">
        <v>100</v>
      </c>
      <c r="E4" s="67" t="s">
        <v>99</v>
      </c>
      <c r="F4" s="66" t="s">
        <v>101</v>
      </c>
      <c r="G4" s="66" t="s">
        <v>102</v>
      </c>
      <c r="H4" s="66" t="s">
        <v>76</v>
      </c>
    </row>
    <row r="5" spans="1:8" ht="15" customHeight="1" x14ac:dyDescent="0.2">
      <c r="A5" s="181" t="s">
        <v>109</v>
      </c>
      <c r="B5" s="74" t="s">
        <v>83</v>
      </c>
      <c r="C5" s="75">
        <v>876.28210116860396</v>
      </c>
      <c r="D5" s="75">
        <v>505.795276586569</v>
      </c>
      <c r="E5" s="76">
        <v>5660.2644004326003</v>
      </c>
      <c r="F5" s="77">
        <f t="shared" ref="F5:F14" si="0">D5/C5*1000</f>
        <v>577.2059887016336</v>
      </c>
      <c r="G5" s="75">
        <f t="shared" ref="G5:G14" si="1">D5/E5*1000</f>
        <v>89.35894877064618</v>
      </c>
      <c r="H5" s="76">
        <f t="shared" ref="H5:H14" si="2">F5/G5</f>
        <v>6.4594088968428185</v>
      </c>
    </row>
    <row r="6" spans="1:8" ht="15" customHeight="1" x14ac:dyDescent="0.2">
      <c r="A6" s="182"/>
      <c r="B6" s="36" t="s">
        <v>78</v>
      </c>
      <c r="C6" s="59">
        <v>975.63071092113398</v>
      </c>
      <c r="D6" s="59">
        <v>378.91327470291799</v>
      </c>
      <c r="E6" s="72">
        <v>5030.1978001368598</v>
      </c>
      <c r="F6" s="157">
        <f t="shared" si="0"/>
        <v>388.377764723263</v>
      </c>
      <c r="G6" s="158">
        <f t="shared" si="1"/>
        <v>75.327708722032497</v>
      </c>
      <c r="H6" s="159">
        <f t="shared" si="2"/>
        <v>5.1558420043867192</v>
      </c>
    </row>
    <row r="7" spans="1:8" ht="15" customHeight="1" x14ac:dyDescent="0.2">
      <c r="A7" s="182"/>
      <c r="B7" s="74" t="s">
        <v>77</v>
      </c>
      <c r="C7" s="75">
        <v>267.65678159149098</v>
      </c>
      <c r="D7" s="75">
        <v>116.634393099829</v>
      </c>
      <c r="E7" s="76">
        <v>1693.1098588714201</v>
      </c>
      <c r="F7" s="77">
        <f t="shared" si="0"/>
        <v>435.76102352542404</v>
      </c>
      <c r="G7" s="75">
        <f t="shared" si="1"/>
        <v>68.887669922124388</v>
      </c>
      <c r="H7" s="76">
        <f t="shared" si="2"/>
        <v>6.3256751755145713</v>
      </c>
    </row>
    <row r="8" spans="1:8" ht="15" customHeight="1" x14ac:dyDescent="0.2">
      <c r="A8" s="182"/>
      <c r="B8" s="36" t="s">
        <v>84</v>
      </c>
      <c r="C8" s="59">
        <v>631.36558771596196</v>
      </c>
      <c r="D8" s="59">
        <v>322.17457530031697</v>
      </c>
      <c r="E8" s="72">
        <v>4300.49815149185</v>
      </c>
      <c r="F8" s="157">
        <f t="shared" si="0"/>
        <v>510.28212745300351</v>
      </c>
      <c r="G8" s="158">
        <f t="shared" si="1"/>
        <v>74.915640921402115</v>
      </c>
      <c r="H8" s="159">
        <f t="shared" si="2"/>
        <v>6.8114231044004141</v>
      </c>
    </row>
    <row r="9" spans="1:8" ht="15" customHeight="1" x14ac:dyDescent="0.2">
      <c r="A9" s="182"/>
      <c r="B9" s="74" t="s">
        <v>80</v>
      </c>
      <c r="C9" s="75">
        <v>467.31363898069202</v>
      </c>
      <c r="D9" s="75">
        <v>227.37329270030199</v>
      </c>
      <c r="E9" s="76">
        <v>2547.09999506347</v>
      </c>
      <c r="F9" s="77">
        <f t="shared" si="0"/>
        <v>486.5539409383606</v>
      </c>
      <c r="G9" s="75">
        <f t="shared" si="1"/>
        <v>89.267517231743469</v>
      </c>
      <c r="H9" s="76">
        <f t="shared" si="2"/>
        <v>5.4505149916429216</v>
      </c>
    </row>
    <row r="10" spans="1:8" ht="15" customHeight="1" x14ac:dyDescent="0.2">
      <c r="A10" s="182"/>
      <c r="B10" s="36" t="s">
        <v>79</v>
      </c>
      <c r="C10" s="59">
        <v>393.41345847931501</v>
      </c>
      <c r="D10" s="59">
        <v>190.906942312485</v>
      </c>
      <c r="E10" s="72">
        <v>2683.3835389659398</v>
      </c>
      <c r="F10" s="157">
        <f t="shared" si="0"/>
        <v>485.25778210641096</v>
      </c>
      <c r="G10" s="158">
        <f t="shared" si="1"/>
        <v>71.14411322134454</v>
      </c>
      <c r="H10" s="159">
        <f t="shared" si="2"/>
        <v>6.8207720939140852</v>
      </c>
    </row>
    <row r="11" spans="1:8" ht="15" customHeight="1" x14ac:dyDescent="0.2">
      <c r="A11" s="182"/>
      <c r="B11" s="74" t="s">
        <v>85</v>
      </c>
      <c r="C11" s="75">
        <v>188.20480792259099</v>
      </c>
      <c r="D11" s="75">
        <v>93.434608593449894</v>
      </c>
      <c r="E11" s="76">
        <v>887.64275101690305</v>
      </c>
      <c r="F11" s="77">
        <f t="shared" si="0"/>
        <v>496.45176244317696</v>
      </c>
      <c r="G11" s="75">
        <f t="shared" si="1"/>
        <v>105.26150130377245</v>
      </c>
      <c r="H11" s="76">
        <f t="shared" si="2"/>
        <v>4.7163659675580245</v>
      </c>
    </row>
    <row r="12" spans="1:8" ht="15" customHeight="1" x14ac:dyDescent="0.2">
      <c r="A12" s="182"/>
      <c r="B12" s="36" t="s">
        <v>86</v>
      </c>
      <c r="C12" s="59">
        <v>181.41217430669701</v>
      </c>
      <c r="D12" s="59">
        <v>100.95469691244401</v>
      </c>
      <c r="E12" s="72">
        <v>913.400570778364</v>
      </c>
      <c r="F12" s="157">
        <f t="shared" si="0"/>
        <v>556.49350600786636</v>
      </c>
      <c r="G12" s="158">
        <f t="shared" si="1"/>
        <v>110.52620300687396</v>
      </c>
      <c r="H12" s="159">
        <f t="shared" si="2"/>
        <v>5.0349463825628424</v>
      </c>
    </row>
    <row r="13" spans="1:8" ht="15" customHeight="1" x14ac:dyDescent="0.2">
      <c r="A13" s="183"/>
      <c r="B13" s="74" t="s">
        <v>81</v>
      </c>
      <c r="C13" s="93">
        <f>C14-SUM(C5:C12)</f>
        <v>3907.4334052891741</v>
      </c>
      <c r="D13" s="93">
        <f>D14-SUM(D5:D12)</f>
        <v>1850.7003682496363</v>
      </c>
      <c r="E13" s="94">
        <f>E14-SUM(E5:E12)</f>
        <v>20632.113933749093</v>
      </c>
      <c r="F13" s="95">
        <f t="shared" si="0"/>
        <v>473.63580547386783</v>
      </c>
      <c r="G13" s="93">
        <f t="shared" si="1"/>
        <v>89.699987805047115</v>
      </c>
      <c r="H13" s="94">
        <f t="shared" si="2"/>
        <v>5.2802215146702389</v>
      </c>
    </row>
    <row r="14" spans="1:8" ht="15" customHeight="1" x14ac:dyDescent="0.2">
      <c r="A14" s="82"/>
      <c r="B14" s="82" t="s">
        <v>4</v>
      </c>
      <c r="C14" s="96">
        <v>7888.7126663756599</v>
      </c>
      <c r="D14" s="96">
        <v>3786.8874284579501</v>
      </c>
      <c r="E14" s="97">
        <v>44347.711000506497</v>
      </c>
      <c r="F14" s="156">
        <f t="shared" si="0"/>
        <v>480.03870702490343</v>
      </c>
      <c r="G14" s="96">
        <f t="shared" si="1"/>
        <v>85.390820473568525</v>
      </c>
      <c r="H14" s="97">
        <f t="shared" si="2"/>
        <v>5.6216664082000758</v>
      </c>
    </row>
    <row r="15" spans="1:8" ht="15" customHeight="1" x14ac:dyDescent="0.2">
      <c r="A15" s="86"/>
      <c r="B15" s="86" t="s">
        <v>82</v>
      </c>
      <c r="C15" s="87">
        <v>0.21830875512791534</v>
      </c>
      <c r="D15" s="87">
        <v>0.1945606270857107</v>
      </c>
      <c r="E15" s="88">
        <v>0.19177749814248821</v>
      </c>
      <c r="F15" s="98"/>
      <c r="G15" s="99"/>
      <c r="H15" s="100"/>
    </row>
    <row r="16" spans="1:8" ht="15" customHeight="1" x14ac:dyDescent="0.2">
      <c r="A16" s="180" t="s">
        <v>160</v>
      </c>
      <c r="B16" s="180"/>
      <c r="C16" s="180"/>
      <c r="D16" s="180"/>
      <c r="E16" s="180"/>
      <c r="F16" s="64"/>
    </row>
    <row r="17" spans="1:8" ht="15" customHeight="1" x14ac:dyDescent="0.2"/>
    <row r="18" spans="1:8" ht="15" customHeight="1" x14ac:dyDescent="0.2"/>
    <row r="19" spans="1:8" ht="15" customHeight="1" x14ac:dyDescent="0.2">
      <c r="A19" s="176" t="s">
        <v>167</v>
      </c>
      <c r="B19" s="176"/>
      <c r="C19" s="176"/>
      <c r="D19" s="176"/>
      <c r="E19" s="176"/>
      <c r="F19" s="176"/>
      <c r="G19" s="176"/>
      <c r="H19" s="176"/>
    </row>
    <row r="20" spans="1:8" ht="33.6" customHeight="1" x14ac:dyDescent="0.2">
      <c r="A20" s="65" t="s">
        <v>74</v>
      </c>
      <c r="B20" s="66" t="s">
        <v>75</v>
      </c>
      <c r="C20" s="66" t="s">
        <v>168</v>
      </c>
      <c r="D20" s="66" t="s">
        <v>100</v>
      </c>
      <c r="E20" s="67" t="s">
        <v>99</v>
      </c>
      <c r="F20" s="66" t="s">
        <v>101</v>
      </c>
      <c r="G20" s="66" t="s">
        <v>102</v>
      </c>
      <c r="H20" s="66" t="s">
        <v>76</v>
      </c>
    </row>
    <row r="21" spans="1:8" ht="15" customHeight="1" x14ac:dyDescent="0.2">
      <c r="A21" s="181" t="s">
        <v>109</v>
      </c>
      <c r="B21" s="74" t="s">
        <v>83</v>
      </c>
      <c r="C21" s="75">
        <v>731.55284596686295</v>
      </c>
      <c r="D21" s="75">
        <v>390.979543373421</v>
      </c>
      <c r="E21" s="76">
        <v>4110.88127641137</v>
      </c>
      <c r="F21" s="77">
        <f t="shared" ref="F21:F28" si="3">D21/C21*1000</f>
        <v>534.45153761472909</v>
      </c>
      <c r="G21" s="75">
        <f t="shared" ref="G21:G28" si="4">D21/E21*1000</f>
        <v>95.108449279938839</v>
      </c>
      <c r="H21" s="76">
        <f t="shared" ref="H21:H28" si="5">F21/G21</f>
        <v>5.6193907235480562</v>
      </c>
    </row>
    <row r="22" spans="1:8" ht="15" customHeight="1" x14ac:dyDescent="0.2">
      <c r="A22" s="182"/>
      <c r="B22" s="36" t="s">
        <v>78</v>
      </c>
      <c r="C22" s="59">
        <v>678.236225236839</v>
      </c>
      <c r="D22" s="59">
        <v>335.003003988074</v>
      </c>
      <c r="E22" s="72">
        <v>3938.3350814830201</v>
      </c>
      <c r="F22" s="157">
        <f t="shared" si="3"/>
        <v>493.93263220508675</v>
      </c>
      <c r="G22" s="158">
        <f t="shared" si="4"/>
        <v>85.062087673333579</v>
      </c>
      <c r="H22" s="159">
        <f t="shared" si="5"/>
        <v>5.8067306565758257</v>
      </c>
    </row>
    <row r="23" spans="1:8" ht="15" customHeight="1" x14ac:dyDescent="0.2">
      <c r="A23" s="182"/>
      <c r="B23" s="74" t="s">
        <v>77</v>
      </c>
      <c r="C23" s="75">
        <v>468.10615194354</v>
      </c>
      <c r="D23" s="75">
        <v>244.34144655028601</v>
      </c>
      <c r="E23" s="76">
        <v>3620.21315367938</v>
      </c>
      <c r="F23" s="77">
        <f t="shared" si="3"/>
        <v>521.97871259713099</v>
      </c>
      <c r="G23" s="75">
        <f t="shared" si="4"/>
        <v>67.493662991073109</v>
      </c>
      <c r="H23" s="76">
        <f t="shared" si="5"/>
        <v>7.733744020770799</v>
      </c>
    </row>
    <row r="24" spans="1:8" ht="15" customHeight="1" x14ac:dyDescent="0.2">
      <c r="A24" s="182"/>
      <c r="B24" s="36" t="s">
        <v>84</v>
      </c>
      <c r="C24" s="59">
        <v>401.90621858747801</v>
      </c>
      <c r="D24" s="59">
        <v>199.63789985250099</v>
      </c>
      <c r="E24" s="72">
        <v>3172.0779218444</v>
      </c>
      <c r="F24" s="157">
        <f t="shared" si="3"/>
        <v>496.72757130790262</v>
      </c>
      <c r="G24" s="158">
        <f t="shared" si="4"/>
        <v>62.936001186383791</v>
      </c>
      <c r="H24" s="159">
        <f t="shared" si="5"/>
        <v>7.8925823367273242</v>
      </c>
    </row>
    <row r="25" spans="1:8" ht="15" customHeight="1" x14ac:dyDescent="0.2">
      <c r="A25" s="182"/>
      <c r="B25" s="74" t="s">
        <v>80</v>
      </c>
      <c r="C25" s="75">
        <v>430.64934011295099</v>
      </c>
      <c r="D25" s="75">
        <v>182.53258590134499</v>
      </c>
      <c r="E25" s="76">
        <v>2567.5955432557198</v>
      </c>
      <c r="F25" s="77">
        <f t="shared" si="3"/>
        <v>423.85432624480563</v>
      </c>
      <c r="G25" s="75">
        <f t="shared" si="4"/>
        <v>71.090864128036714</v>
      </c>
      <c r="H25" s="76">
        <f t="shared" si="5"/>
        <v>5.9621490249637654</v>
      </c>
    </row>
    <row r="26" spans="1:8" ht="15" customHeight="1" x14ac:dyDescent="0.2">
      <c r="A26" s="182"/>
      <c r="B26" s="36" t="s">
        <v>79</v>
      </c>
      <c r="C26" s="59">
        <v>255.82513273407599</v>
      </c>
      <c r="D26" s="59">
        <v>156.45214682422099</v>
      </c>
      <c r="E26" s="72">
        <v>1394.3437158540301</v>
      </c>
      <c r="F26" s="157">
        <f t="shared" si="3"/>
        <v>611.55893931206981</v>
      </c>
      <c r="G26" s="158">
        <f t="shared" si="4"/>
        <v>112.20486386916059</v>
      </c>
      <c r="H26" s="159">
        <f t="shared" si="5"/>
        <v>5.4503781585189932</v>
      </c>
    </row>
    <row r="27" spans="1:8" ht="15" customHeight="1" x14ac:dyDescent="0.2">
      <c r="A27" s="182"/>
      <c r="B27" s="74" t="s">
        <v>85</v>
      </c>
      <c r="C27" s="75">
        <v>121.439209155763</v>
      </c>
      <c r="D27" s="75">
        <v>74.506326416707907</v>
      </c>
      <c r="E27" s="76">
        <v>706.66370446664598</v>
      </c>
      <c r="F27" s="77">
        <f t="shared" si="3"/>
        <v>613.52776368251034</v>
      </c>
      <c r="G27" s="75">
        <f t="shared" si="4"/>
        <v>105.43392273548493</v>
      </c>
      <c r="H27" s="76">
        <f t="shared" si="5"/>
        <v>5.8190736696930365</v>
      </c>
    </row>
    <row r="28" spans="1:8" ht="15" customHeight="1" x14ac:dyDescent="0.2">
      <c r="A28" s="182"/>
      <c r="B28" s="36" t="s">
        <v>86</v>
      </c>
      <c r="C28" s="59">
        <v>69.552519186603107</v>
      </c>
      <c r="D28" s="59">
        <v>54.591390223817797</v>
      </c>
      <c r="E28" s="72">
        <v>461.85865818572302</v>
      </c>
      <c r="F28" s="157">
        <f t="shared" si="3"/>
        <v>784.89450651462448</v>
      </c>
      <c r="G28" s="158">
        <f t="shared" si="4"/>
        <v>118.19934357897316</v>
      </c>
      <c r="H28" s="159">
        <f t="shared" si="5"/>
        <v>6.6404303336101753</v>
      </c>
    </row>
    <row r="29" spans="1:8" ht="15" customHeight="1" x14ac:dyDescent="0.2">
      <c r="A29" s="183"/>
      <c r="B29" s="74" t="s">
        <v>81</v>
      </c>
      <c r="C29" s="93">
        <f>C30-SUM(C21:C28)</f>
        <v>2466.6205972846774</v>
      </c>
      <c r="D29" s="93">
        <f>D30-SUM(D21:D28)</f>
        <v>1211.1832945558465</v>
      </c>
      <c r="E29" s="94">
        <f>E30-SUM(E21:E28)</f>
        <v>15163.381055073714</v>
      </c>
      <c r="F29" s="95">
        <f t="shared" ref="F29:F30" si="6">D29/C29*1000</f>
        <v>491.02942539649183</v>
      </c>
      <c r="G29" s="93">
        <f t="shared" ref="G29:G30" si="7">D29/E29*1000</f>
        <v>79.875542938399008</v>
      </c>
      <c r="H29" s="94">
        <f t="shared" ref="H29:H30" si="8">F29/G29</f>
        <v>6.147431458152087</v>
      </c>
    </row>
    <row r="30" spans="1:8" ht="15" customHeight="1" x14ac:dyDescent="0.2">
      <c r="A30" s="82"/>
      <c r="B30" s="82" t="s">
        <v>4</v>
      </c>
      <c r="C30" s="96">
        <v>5623.8882402087902</v>
      </c>
      <c r="D30" s="96">
        <v>2849.2276376862201</v>
      </c>
      <c r="E30" s="97">
        <v>35135.350110254003</v>
      </c>
      <c r="F30" s="156">
        <f t="shared" si="6"/>
        <v>506.6294911970798</v>
      </c>
      <c r="G30" s="96">
        <f t="shared" si="7"/>
        <v>81.092905826906588</v>
      </c>
      <c r="H30" s="97">
        <f t="shared" si="8"/>
        <v>6.2475192623937321</v>
      </c>
    </row>
    <row r="31" spans="1:8" ht="15" customHeight="1" x14ac:dyDescent="0.2">
      <c r="A31" s="86"/>
      <c r="B31" s="86" t="s">
        <v>82</v>
      </c>
      <c r="C31" s="87">
        <v>0.17929480896746525</v>
      </c>
      <c r="D31" s="87">
        <v>0.16510135926332004</v>
      </c>
      <c r="E31" s="88">
        <v>0.16195218894137456</v>
      </c>
      <c r="F31" s="98"/>
      <c r="G31" s="99"/>
      <c r="H31" s="100"/>
    </row>
    <row r="32" spans="1:8" ht="15" customHeight="1" x14ac:dyDescent="0.2">
      <c r="A32" s="180" t="s">
        <v>160</v>
      </c>
      <c r="B32" s="180"/>
      <c r="C32" s="180"/>
      <c r="D32" s="180"/>
      <c r="E32" s="180"/>
      <c r="F32" s="64"/>
    </row>
    <row r="33" spans="1:8" ht="15" customHeight="1" x14ac:dyDescent="0.2"/>
    <row r="34" spans="1:8" ht="15" customHeight="1" x14ac:dyDescent="0.2"/>
    <row r="35" spans="1:8" x14ac:dyDescent="0.2">
      <c r="A35" s="176" t="s">
        <v>163</v>
      </c>
      <c r="B35" s="176"/>
      <c r="C35" s="176"/>
      <c r="D35" s="176"/>
      <c r="E35" s="176"/>
      <c r="F35" s="176"/>
      <c r="G35" s="176"/>
      <c r="H35" s="176"/>
    </row>
    <row r="36" spans="1:8" ht="30.6" x14ac:dyDescent="0.2">
      <c r="A36" s="65" t="s">
        <v>74</v>
      </c>
      <c r="B36" s="66" t="s">
        <v>75</v>
      </c>
      <c r="C36" s="66" t="s">
        <v>98</v>
      </c>
      <c r="D36" s="66" t="s">
        <v>100</v>
      </c>
      <c r="E36" s="67" t="s">
        <v>99</v>
      </c>
      <c r="F36" s="66" t="s">
        <v>101</v>
      </c>
      <c r="G36" s="66" t="s">
        <v>102</v>
      </c>
      <c r="H36" s="66" t="s">
        <v>76</v>
      </c>
    </row>
    <row r="37" spans="1:8" ht="15" customHeight="1" x14ac:dyDescent="0.2">
      <c r="A37" s="181" t="s">
        <v>109</v>
      </c>
      <c r="B37" s="68" t="s">
        <v>78</v>
      </c>
      <c r="C37" s="69">
        <v>347.64847147893499</v>
      </c>
      <c r="D37" s="69">
        <v>211.95197614638201</v>
      </c>
      <c r="E37" s="70">
        <v>3403.1378872942801</v>
      </c>
      <c r="F37" s="71">
        <f>D37/C37*1000</f>
        <v>609.67325771551612</v>
      </c>
      <c r="G37" s="69">
        <f>D37/E37*1000</f>
        <v>62.281336568145306</v>
      </c>
      <c r="H37" s="70">
        <f>F37/G37</f>
        <v>9.7890201352445345</v>
      </c>
    </row>
    <row r="38" spans="1:8" ht="15" customHeight="1" x14ac:dyDescent="0.2">
      <c r="A38" s="182"/>
      <c r="B38" s="36" t="s">
        <v>83</v>
      </c>
      <c r="C38" s="59">
        <v>222.57444705090199</v>
      </c>
      <c r="D38" s="59">
        <v>189.154387481794</v>
      </c>
      <c r="E38" s="72">
        <v>1801.88699863073</v>
      </c>
      <c r="F38" s="73">
        <f>D38/C38*1000</f>
        <v>849.84772505594526</v>
      </c>
      <c r="G38" s="59">
        <f>D38/E38*1000</f>
        <v>104.97572135518715</v>
      </c>
      <c r="H38" s="72">
        <f>F38/G38</f>
        <v>8.0956597781354702</v>
      </c>
    </row>
    <row r="39" spans="1:8" ht="15" customHeight="1" x14ac:dyDescent="0.2">
      <c r="A39" s="182"/>
      <c r="B39" s="74" t="s">
        <v>80</v>
      </c>
      <c r="C39" s="75">
        <v>311.16055409727801</v>
      </c>
      <c r="D39" s="75">
        <v>159.66794187647801</v>
      </c>
      <c r="E39" s="76">
        <v>2082.3207074403299</v>
      </c>
      <c r="F39" s="77">
        <f>D39/C39*1000</f>
        <v>513.13683490408323</v>
      </c>
      <c r="G39" s="75">
        <f>D39/E39*1000</f>
        <v>76.677882184991617</v>
      </c>
      <c r="H39" s="76">
        <f>F39/G39</f>
        <v>6.6921101663462608</v>
      </c>
    </row>
    <row r="40" spans="1:8" ht="15" customHeight="1" x14ac:dyDescent="0.2">
      <c r="A40" s="182"/>
      <c r="B40" s="36" t="s">
        <v>77</v>
      </c>
      <c r="C40" s="59">
        <v>286.11541040338102</v>
      </c>
      <c r="D40" s="59">
        <v>135.87189826923699</v>
      </c>
      <c r="E40" s="72">
        <v>2382.7029208357399</v>
      </c>
      <c r="F40" s="73">
        <f>D40/C40*1000</f>
        <v>474.88493568968346</v>
      </c>
      <c r="G40" s="59">
        <f>D40/E40*1000</f>
        <v>57.02427150321347</v>
      </c>
      <c r="H40" s="72">
        <f>F40/G40</f>
        <v>8.3277685654067923</v>
      </c>
    </row>
    <row r="41" spans="1:8" ht="15" customHeight="1" x14ac:dyDescent="0.2">
      <c r="A41" s="182"/>
      <c r="B41" s="74" t="s">
        <v>84</v>
      </c>
      <c r="C41" s="75">
        <v>242.8876695427</v>
      </c>
      <c r="D41" s="75">
        <v>113.449495649754</v>
      </c>
      <c r="E41" s="76">
        <v>1975.57176655484</v>
      </c>
      <c r="F41" s="77">
        <f t="shared" ref="F41:F45" si="9">D41/C41*1000</f>
        <v>467.08627022257883</v>
      </c>
      <c r="G41" s="75">
        <f t="shared" ref="G41:G45" si="10">D41/E41*1000</f>
        <v>57.426157616939577</v>
      </c>
      <c r="H41" s="76">
        <f t="shared" ref="H41:H45" si="11">F41/G41</f>
        <v>8.1336848851750041</v>
      </c>
    </row>
    <row r="42" spans="1:8" ht="14.4" customHeight="1" x14ac:dyDescent="0.2">
      <c r="A42" s="182"/>
      <c r="B42" s="36" t="s">
        <v>79</v>
      </c>
      <c r="C42" s="59">
        <v>100.625039509263</v>
      </c>
      <c r="D42" s="59">
        <v>43.2231496093464</v>
      </c>
      <c r="E42" s="72">
        <v>761.94675959335405</v>
      </c>
      <c r="F42" s="73">
        <f>D42/C42*1000</f>
        <v>429.54665975924917</v>
      </c>
      <c r="G42" s="59">
        <f>D42/E42*1000</f>
        <v>56.727256944322868</v>
      </c>
      <c r="H42" s="72">
        <f>F42/G42</f>
        <v>7.5721387371302677</v>
      </c>
    </row>
    <row r="43" spans="1:8" ht="15" customHeight="1" x14ac:dyDescent="0.2">
      <c r="A43" s="182"/>
      <c r="B43" s="74" t="s">
        <v>85</v>
      </c>
      <c r="C43" s="75">
        <v>63.9481303505898</v>
      </c>
      <c r="D43" s="75">
        <v>33.882873636642501</v>
      </c>
      <c r="E43" s="76">
        <v>368.044392662691</v>
      </c>
      <c r="F43" s="77">
        <f t="shared" si="9"/>
        <v>529.84932398934473</v>
      </c>
      <c r="G43" s="75">
        <f t="shared" si="10"/>
        <v>92.061920551241272</v>
      </c>
      <c r="H43" s="76">
        <f t="shared" si="11"/>
        <v>5.7553581417458357</v>
      </c>
    </row>
    <row r="44" spans="1:8" ht="15" customHeight="1" x14ac:dyDescent="0.2">
      <c r="A44" s="183"/>
      <c r="B44" s="78" t="s">
        <v>81</v>
      </c>
      <c r="C44" s="79">
        <f>C45-SUM(C37:C43)</f>
        <v>1064.8374039815913</v>
      </c>
      <c r="D44" s="79">
        <f>D45-SUM(D37:D43)</f>
        <v>578.96974309291613</v>
      </c>
      <c r="E44" s="80">
        <f>E45-SUM(E37:E43)</f>
        <v>8655.8968144021364</v>
      </c>
      <c r="F44" s="81">
        <f t="shared" si="9"/>
        <v>543.71657205885049</v>
      </c>
      <c r="G44" s="79">
        <f t="shared" si="10"/>
        <v>66.887320344391796</v>
      </c>
      <c r="H44" s="80">
        <f t="shared" si="11"/>
        <v>8.1288436920382434</v>
      </c>
    </row>
    <row r="45" spans="1:8" ht="15" customHeight="1" x14ac:dyDescent="0.2">
      <c r="A45" s="82"/>
      <c r="B45" s="82" t="s">
        <v>4</v>
      </c>
      <c r="C45" s="96">
        <v>2639.7971264146399</v>
      </c>
      <c r="D45" s="96">
        <v>1466.17146576255</v>
      </c>
      <c r="E45" s="97">
        <v>21431.508247414102</v>
      </c>
      <c r="F45" s="156">
        <f t="shared" si="9"/>
        <v>555.41066057371518</v>
      </c>
      <c r="G45" s="96">
        <f t="shared" si="10"/>
        <v>68.411959104159479</v>
      </c>
      <c r="H45" s="97">
        <f t="shared" si="11"/>
        <v>8.1186194321388161</v>
      </c>
    </row>
    <row r="46" spans="1:8" ht="15" customHeight="1" x14ac:dyDescent="0.2">
      <c r="A46" s="86"/>
      <c r="B46" s="86" t="s">
        <v>82</v>
      </c>
      <c r="C46" s="87">
        <v>0.16120033323315047</v>
      </c>
      <c r="D46" s="87">
        <v>0.14195505558441116</v>
      </c>
      <c r="E46" s="88">
        <v>0.1631540864490458</v>
      </c>
      <c r="F46" s="98"/>
      <c r="G46" s="99"/>
      <c r="H46" s="100"/>
    </row>
    <row r="47" spans="1:8" ht="15" customHeight="1" x14ac:dyDescent="0.2">
      <c r="A47" s="180" t="s">
        <v>160</v>
      </c>
      <c r="B47" s="180"/>
      <c r="C47" s="180"/>
      <c r="D47" s="180"/>
      <c r="E47" s="180"/>
      <c r="F47" s="64"/>
    </row>
    <row r="50" spans="1:8" ht="15" customHeight="1" x14ac:dyDescent="0.2">
      <c r="A50" s="176" t="s">
        <v>140</v>
      </c>
      <c r="B50" s="176"/>
      <c r="C50" s="176"/>
      <c r="D50" s="176"/>
      <c r="E50" s="176"/>
      <c r="F50" s="176"/>
      <c r="G50" s="176"/>
      <c r="H50" s="176"/>
    </row>
    <row r="51" spans="1:8" ht="30.6" x14ac:dyDescent="0.2">
      <c r="A51" s="65" t="s">
        <v>74</v>
      </c>
      <c r="B51" s="66" t="s">
        <v>75</v>
      </c>
      <c r="C51" s="66" t="s">
        <v>98</v>
      </c>
      <c r="D51" s="66" t="s">
        <v>100</v>
      </c>
      <c r="E51" s="67" t="s">
        <v>99</v>
      </c>
      <c r="F51" s="66" t="s">
        <v>101</v>
      </c>
      <c r="G51" s="66" t="s">
        <v>102</v>
      </c>
      <c r="H51" s="66" t="s">
        <v>76</v>
      </c>
    </row>
    <row r="52" spans="1:8" ht="15" customHeight="1" x14ac:dyDescent="0.2">
      <c r="A52" s="177" t="s">
        <v>109</v>
      </c>
      <c r="B52" s="68" t="s">
        <v>84</v>
      </c>
      <c r="C52" s="69">
        <v>180.25700000000001</v>
      </c>
      <c r="D52" s="69">
        <v>105.22014069999999</v>
      </c>
      <c r="E52" s="70">
        <v>1757.338</v>
      </c>
      <c r="F52" s="71">
        <f t="shared" ref="F52:F58" si="12">D52/C52*1000</f>
        <v>583.72291062205613</v>
      </c>
      <c r="G52" s="69">
        <f t="shared" ref="G52:G58" si="13">D52/E52*1000</f>
        <v>59.87473138349025</v>
      </c>
      <c r="H52" s="70">
        <f t="shared" ref="H52:H58" si="14">F52/G52</f>
        <v>9.7490693842680152</v>
      </c>
    </row>
    <row r="53" spans="1:8" ht="15" customHeight="1" x14ac:dyDescent="0.2">
      <c r="A53" s="178"/>
      <c r="B53" s="36" t="s">
        <v>78</v>
      </c>
      <c r="C53" s="59">
        <v>200.309</v>
      </c>
      <c r="D53" s="59">
        <v>96.500853600000013</v>
      </c>
      <c r="E53" s="72">
        <v>1802.173</v>
      </c>
      <c r="F53" s="73">
        <f t="shared" si="12"/>
        <v>481.75994887898207</v>
      </c>
      <c r="G53" s="59">
        <f t="shared" si="13"/>
        <v>53.546942274687289</v>
      </c>
      <c r="H53" s="72">
        <f t="shared" si="14"/>
        <v>8.9969646895546376</v>
      </c>
    </row>
    <row r="54" spans="1:8" ht="15" customHeight="1" x14ac:dyDescent="0.2">
      <c r="A54" s="178"/>
      <c r="B54" s="74" t="s">
        <v>77</v>
      </c>
      <c r="C54" s="75">
        <v>180.94</v>
      </c>
      <c r="D54" s="75">
        <v>80.41974239999999</v>
      </c>
      <c r="E54" s="76">
        <v>1493.28</v>
      </c>
      <c r="F54" s="77">
        <f t="shared" si="12"/>
        <v>444.455302310158</v>
      </c>
      <c r="G54" s="75">
        <f t="shared" si="13"/>
        <v>53.854429443908707</v>
      </c>
      <c r="H54" s="76">
        <f t="shared" si="14"/>
        <v>8.2529015143141375</v>
      </c>
    </row>
    <row r="55" spans="1:8" ht="15" customHeight="1" x14ac:dyDescent="0.2">
      <c r="A55" s="178"/>
      <c r="B55" s="36" t="s">
        <v>80</v>
      </c>
      <c r="C55" s="59">
        <v>139.08199999999999</v>
      </c>
      <c r="D55" s="59">
        <v>59.466347699999986</v>
      </c>
      <c r="E55" s="72">
        <v>901.60699999999997</v>
      </c>
      <c r="F55" s="73">
        <f t="shared" si="12"/>
        <v>427.56321953955211</v>
      </c>
      <c r="G55" s="59">
        <f t="shared" si="13"/>
        <v>65.955951650774651</v>
      </c>
      <c r="H55" s="72">
        <f t="shared" si="14"/>
        <v>6.4825570526739629</v>
      </c>
    </row>
    <row r="56" spans="1:8" ht="15" customHeight="1" x14ac:dyDescent="0.2">
      <c r="A56" s="178"/>
      <c r="B56" s="74" t="s">
        <v>83</v>
      </c>
      <c r="C56" s="75">
        <v>81.046000000000006</v>
      </c>
      <c r="D56" s="75">
        <v>47.421773700000003</v>
      </c>
      <c r="E56" s="76">
        <v>753.92499999999995</v>
      </c>
      <c r="F56" s="77">
        <f t="shared" si="12"/>
        <v>585.12170495767839</v>
      </c>
      <c r="G56" s="75">
        <f t="shared" si="13"/>
        <v>62.8998556885632</v>
      </c>
      <c r="H56" s="76">
        <f t="shared" si="14"/>
        <v>9.3024331860918483</v>
      </c>
    </row>
    <row r="57" spans="1:8" ht="15" customHeight="1" x14ac:dyDescent="0.2">
      <c r="A57" s="178"/>
      <c r="B57" s="36" t="s">
        <v>85</v>
      </c>
      <c r="C57" s="59">
        <v>75.203000000000003</v>
      </c>
      <c r="D57" s="59">
        <v>35.437186199999992</v>
      </c>
      <c r="E57" s="72">
        <v>275.71600000000001</v>
      </c>
      <c r="F57" s="73">
        <f t="shared" si="12"/>
        <v>471.22037950613662</v>
      </c>
      <c r="G57" s="59">
        <f t="shared" si="13"/>
        <v>128.52785547447371</v>
      </c>
      <c r="H57" s="72">
        <f t="shared" si="14"/>
        <v>3.6662899086472613</v>
      </c>
    </row>
    <row r="58" spans="1:8" ht="15" customHeight="1" x14ac:dyDescent="0.2">
      <c r="A58" s="178"/>
      <c r="B58" s="74" t="s">
        <v>79</v>
      </c>
      <c r="C58" s="75">
        <v>97.073999999999998</v>
      </c>
      <c r="D58" s="75">
        <v>28.803614700000001</v>
      </c>
      <c r="E58" s="76">
        <v>554.79499999999996</v>
      </c>
      <c r="F58" s="77">
        <f t="shared" si="12"/>
        <v>296.71811916682123</v>
      </c>
      <c r="G58" s="75">
        <f t="shared" si="13"/>
        <v>51.917581629250449</v>
      </c>
      <c r="H58" s="76">
        <f t="shared" si="14"/>
        <v>5.7151760512598635</v>
      </c>
    </row>
    <row r="59" spans="1:8" ht="15" customHeight="1" x14ac:dyDescent="0.2">
      <c r="A59" s="179"/>
      <c r="B59" s="78" t="s">
        <v>81</v>
      </c>
      <c r="C59" s="79">
        <f>C60-SUM(C52:C58)</f>
        <v>667.73399999999992</v>
      </c>
      <c r="D59" s="79">
        <f>D60-SUM(D52:D58)</f>
        <v>307.88931610000003</v>
      </c>
      <c r="E59" s="80">
        <f>E60-SUM(E52:E58)</f>
        <v>4926.9539999999997</v>
      </c>
      <c r="F59" s="81">
        <f t="shared" ref="F59:F60" si="15">D59/C59*1000</f>
        <v>461.09575983849868</v>
      </c>
      <c r="G59" s="79">
        <f t="shared" ref="G59:G60" si="16">D59/E59*1000</f>
        <v>62.490803871925742</v>
      </c>
      <c r="H59" s="80">
        <f t="shared" ref="H59:H60" si="17">F59/G59</f>
        <v>7.378617832849609</v>
      </c>
    </row>
    <row r="60" spans="1:8" ht="15" customHeight="1" x14ac:dyDescent="0.2">
      <c r="A60" s="82"/>
      <c r="B60" s="82" t="s">
        <v>4</v>
      </c>
      <c r="C60" s="83">
        <v>1621.645</v>
      </c>
      <c r="D60" s="83">
        <v>761.15897510000002</v>
      </c>
      <c r="E60" s="84">
        <v>12465.788</v>
      </c>
      <c r="F60" s="85">
        <f t="shared" si="15"/>
        <v>469.37460116116665</v>
      </c>
      <c r="G60" s="83">
        <f t="shared" si="16"/>
        <v>61.05983633766273</v>
      </c>
      <c r="H60" s="84">
        <f t="shared" si="17"/>
        <v>7.6871251106129899</v>
      </c>
    </row>
    <row r="61" spans="1:8" ht="15" customHeight="1" x14ac:dyDescent="0.2">
      <c r="A61" s="86"/>
      <c r="B61" s="86" t="s">
        <v>82</v>
      </c>
      <c r="C61" s="87">
        <v>0.1956712910061516</v>
      </c>
      <c r="D61" s="87">
        <v>0.19461565541121359</v>
      </c>
      <c r="E61" s="88">
        <v>0.17660581152645236</v>
      </c>
      <c r="F61" s="89"/>
      <c r="G61" s="90"/>
      <c r="H61" s="91"/>
    </row>
    <row r="62" spans="1:8" ht="15" customHeight="1" x14ac:dyDescent="0.2">
      <c r="A62" s="180" t="s">
        <v>160</v>
      </c>
      <c r="B62" s="180"/>
      <c r="C62" s="180"/>
      <c r="D62" s="180"/>
      <c r="E62" s="180"/>
      <c r="F62" s="64"/>
    </row>
    <row r="63" spans="1:8" ht="15" customHeight="1" x14ac:dyDescent="0.2"/>
    <row r="65" spans="1:8" ht="15" customHeight="1" x14ac:dyDescent="0.2">
      <c r="A65" s="176" t="s">
        <v>138</v>
      </c>
      <c r="B65" s="176"/>
      <c r="C65" s="176"/>
      <c r="D65" s="176"/>
      <c r="E65" s="176"/>
      <c r="F65" s="176"/>
      <c r="G65" s="176"/>
      <c r="H65" s="176"/>
    </row>
    <row r="66" spans="1:8" ht="30.6" x14ac:dyDescent="0.2">
      <c r="A66" s="65" t="s">
        <v>74</v>
      </c>
      <c r="B66" s="66" t="s">
        <v>75</v>
      </c>
      <c r="C66" s="66" t="s">
        <v>98</v>
      </c>
      <c r="D66" s="66" t="s">
        <v>100</v>
      </c>
      <c r="E66" s="67" t="s">
        <v>99</v>
      </c>
      <c r="F66" s="66" t="s">
        <v>101</v>
      </c>
      <c r="G66" s="66" t="s">
        <v>102</v>
      </c>
      <c r="H66" s="66" t="s">
        <v>76</v>
      </c>
    </row>
    <row r="67" spans="1:8" ht="15" customHeight="1" x14ac:dyDescent="0.2">
      <c r="A67" s="177" t="s">
        <v>109</v>
      </c>
      <c r="B67" s="68" t="s">
        <v>83</v>
      </c>
      <c r="C67" s="69">
        <v>835.678</v>
      </c>
      <c r="D67" s="69">
        <v>397.12350600000008</v>
      </c>
      <c r="E67" s="70">
        <v>4378.6949999999997</v>
      </c>
      <c r="F67" s="71">
        <f>D67/C67*1000</f>
        <v>475.21115309963898</v>
      </c>
      <c r="G67" s="69">
        <f>D67/E67*1000</f>
        <v>90.694489111481872</v>
      </c>
      <c r="H67" s="70">
        <f>F67/G67</f>
        <v>5.239691603703819</v>
      </c>
    </row>
    <row r="68" spans="1:8" ht="15" customHeight="1" x14ac:dyDescent="0.2">
      <c r="A68" s="178"/>
      <c r="B68" s="36" t="s">
        <v>78</v>
      </c>
      <c r="C68" s="59">
        <v>513.74900000000002</v>
      </c>
      <c r="D68" s="59">
        <v>250.8824449</v>
      </c>
      <c r="E68" s="72">
        <v>3922.317</v>
      </c>
      <c r="F68" s="73">
        <f t="shared" ref="F68:F76" si="18">D68/C68*1000</f>
        <v>488.3366097062962</v>
      </c>
      <c r="G68" s="59">
        <f t="shared" ref="G68:G76" si="19">D68/E68*1000</f>
        <v>63.962817105297709</v>
      </c>
      <c r="H68" s="72">
        <f t="shared" ref="H68:H76" si="20">F68/G68</f>
        <v>7.6346951526912941</v>
      </c>
    </row>
    <row r="69" spans="1:8" ht="15" customHeight="1" x14ac:dyDescent="0.2">
      <c r="A69" s="178"/>
      <c r="B69" s="74" t="s">
        <v>84</v>
      </c>
      <c r="C69" s="75">
        <v>450.24</v>
      </c>
      <c r="D69" s="75">
        <v>227.25093429999998</v>
      </c>
      <c r="E69" s="76">
        <v>3836.57</v>
      </c>
      <c r="F69" s="77">
        <f t="shared" si="18"/>
        <v>504.73288535003547</v>
      </c>
      <c r="G69" s="75">
        <f t="shared" si="19"/>
        <v>59.232839306985142</v>
      </c>
      <c r="H69" s="76">
        <f t="shared" si="20"/>
        <v>8.5211664889836527</v>
      </c>
    </row>
    <row r="70" spans="1:8" ht="15" customHeight="1" x14ac:dyDescent="0.2">
      <c r="A70" s="178"/>
      <c r="B70" s="36" t="s">
        <v>77</v>
      </c>
      <c r="C70" s="59">
        <v>419.82100000000003</v>
      </c>
      <c r="D70" s="59">
        <v>183.14936810000003</v>
      </c>
      <c r="E70" s="72">
        <v>2367.6260000000002</v>
      </c>
      <c r="F70" s="73">
        <f t="shared" si="18"/>
        <v>436.25585213698224</v>
      </c>
      <c r="G70" s="59">
        <f t="shared" si="19"/>
        <v>77.355700646977198</v>
      </c>
      <c r="H70" s="72">
        <f t="shared" si="20"/>
        <v>5.6396083092556113</v>
      </c>
    </row>
    <row r="71" spans="1:8" ht="15" customHeight="1" x14ac:dyDescent="0.2">
      <c r="A71" s="178"/>
      <c r="B71" s="74" t="s">
        <v>80</v>
      </c>
      <c r="C71" s="75">
        <v>321.149</v>
      </c>
      <c r="D71" s="75">
        <v>149.54575650000001</v>
      </c>
      <c r="E71" s="76">
        <v>1894.443</v>
      </c>
      <c r="F71" s="77">
        <f t="shared" si="18"/>
        <v>465.65848406814285</v>
      </c>
      <c r="G71" s="75">
        <f t="shared" si="19"/>
        <v>78.939169191155401</v>
      </c>
      <c r="H71" s="76">
        <f t="shared" si="20"/>
        <v>5.8989534452855219</v>
      </c>
    </row>
    <row r="72" spans="1:8" ht="15" customHeight="1" x14ac:dyDescent="0.2">
      <c r="A72" s="178"/>
      <c r="B72" s="36" t="s">
        <v>79</v>
      </c>
      <c r="C72" s="59">
        <v>297.56799999999998</v>
      </c>
      <c r="D72" s="59">
        <v>98.365836900000005</v>
      </c>
      <c r="E72" s="72">
        <v>1161.694</v>
      </c>
      <c r="F72" s="73">
        <f t="shared" si="18"/>
        <v>330.56591064899453</v>
      </c>
      <c r="G72" s="59">
        <f t="shared" si="19"/>
        <v>84.674481317799703</v>
      </c>
      <c r="H72" s="72">
        <f t="shared" si="20"/>
        <v>3.9039614474674695</v>
      </c>
    </row>
    <row r="73" spans="1:8" ht="15" customHeight="1" x14ac:dyDescent="0.2">
      <c r="A73" s="178"/>
      <c r="B73" s="74" t="s">
        <v>86</v>
      </c>
      <c r="C73" s="75">
        <v>213.33099999999999</v>
      </c>
      <c r="D73" s="75">
        <v>82.447301699999997</v>
      </c>
      <c r="E73" s="76">
        <v>843.14700000000005</v>
      </c>
      <c r="F73" s="77">
        <f t="shared" si="18"/>
        <v>386.47595379949468</v>
      </c>
      <c r="G73" s="75">
        <f t="shared" si="19"/>
        <v>97.785204359382163</v>
      </c>
      <c r="H73" s="76">
        <f t="shared" si="20"/>
        <v>3.9522947907242738</v>
      </c>
    </row>
    <row r="74" spans="1:8" ht="15" customHeight="1" x14ac:dyDescent="0.2">
      <c r="A74" s="178"/>
      <c r="B74" s="36" t="s">
        <v>85</v>
      </c>
      <c r="C74" s="59">
        <v>164.50800000000001</v>
      </c>
      <c r="D74" s="59">
        <v>67.250726799999981</v>
      </c>
      <c r="E74" s="72">
        <v>832.71</v>
      </c>
      <c r="F74" s="73">
        <f t="shared" si="18"/>
        <v>408.79912709412292</v>
      </c>
      <c r="G74" s="59">
        <f t="shared" si="19"/>
        <v>80.761281598635762</v>
      </c>
      <c r="H74" s="72">
        <f t="shared" si="20"/>
        <v>5.0618207017287906</v>
      </c>
    </row>
    <row r="75" spans="1:8" ht="15" customHeight="1" x14ac:dyDescent="0.2">
      <c r="A75" s="179"/>
      <c r="B75" s="92" t="s">
        <v>81</v>
      </c>
      <c r="C75" s="93">
        <f>C76-SUM(C67:C74)</f>
        <v>2707.2160000000003</v>
      </c>
      <c r="D75" s="93">
        <f t="shared" ref="D75:E75" si="21">D76-SUM(D67:D74)</f>
        <v>1135.7558523000002</v>
      </c>
      <c r="E75" s="94">
        <f t="shared" si="21"/>
        <v>14790.827000000005</v>
      </c>
      <c r="F75" s="95">
        <f t="shared" si="18"/>
        <v>419.52908534080774</v>
      </c>
      <c r="G75" s="93">
        <f t="shared" si="19"/>
        <v>76.787853194415689</v>
      </c>
      <c r="H75" s="94">
        <f t="shared" si="20"/>
        <v>5.4634824114514702</v>
      </c>
    </row>
    <row r="76" spans="1:8" x14ac:dyDescent="0.2">
      <c r="A76" s="82"/>
      <c r="B76" s="82" t="s">
        <v>4</v>
      </c>
      <c r="C76" s="83">
        <v>5923.26</v>
      </c>
      <c r="D76" s="83">
        <v>2591.7717275</v>
      </c>
      <c r="E76" s="84">
        <v>34028.029000000002</v>
      </c>
      <c r="F76" s="85">
        <f t="shared" si="18"/>
        <v>437.55832556733958</v>
      </c>
      <c r="G76" s="83">
        <f t="shared" si="19"/>
        <v>76.165790487012927</v>
      </c>
      <c r="H76" s="84">
        <f t="shared" si="20"/>
        <v>5.7448143421021527</v>
      </c>
    </row>
    <row r="77" spans="1:8" x14ac:dyDescent="0.2">
      <c r="A77" s="86"/>
      <c r="B77" s="86" t="s">
        <v>82</v>
      </c>
      <c r="C77" s="87">
        <v>0.16164750851620924</v>
      </c>
      <c r="D77" s="87">
        <v>0.1465941229516067</v>
      </c>
      <c r="E77" s="88">
        <v>0.14637997003033124</v>
      </c>
      <c r="F77" s="89"/>
      <c r="G77" s="90"/>
      <c r="H77" s="91"/>
    </row>
    <row r="78" spans="1:8" x14ac:dyDescent="0.2">
      <c r="A78" s="180" t="s">
        <v>160</v>
      </c>
      <c r="B78" s="180"/>
      <c r="C78" s="180"/>
      <c r="D78" s="180"/>
      <c r="E78" s="180"/>
      <c r="F78" s="64"/>
    </row>
    <row r="81" spans="1:8" ht="15" customHeight="1" x14ac:dyDescent="0.2">
      <c r="A81" s="176" t="s">
        <v>134</v>
      </c>
      <c r="B81" s="176"/>
      <c r="C81" s="176"/>
      <c r="D81" s="176"/>
      <c r="E81" s="176"/>
      <c r="F81" s="176"/>
      <c r="G81" s="176"/>
      <c r="H81" s="176"/>
    </row>
    <row r="82" spans="1:8" ht="39" customHeight="1" x14ac:dyDescent="0.2">
      <c r="A82" s="65" t="s">
        <v>74</v>
      </c>
      <c r="B82" s="66" t="s">
        <v>75</v>
      </c>
      <c r="C82" s="66" t="s">
        <v>98</v>
      </c>
      <c r="D82" s="66" t="s">
        <v>100</v>
      </c>
      <c r="E82" s="67" t="s">
        <v>99</v>
      </c>
      <c r="F82" s="66" t="s">
        <v>101</v>
      </c>
      <c r="G82" s="66" t="s">
        <v>102</v>
      </c>
      <c r="H82" s="66" t="s">
        <v>76</v>
      </c>
    </row>
    <row r="83" spans="1:8" ht="15" customHeight="1" x14ac:dyDescent="0.2">
      <c r="A83" s="177" t="s">
        <v>109</v>
      </c>
      <c r="B83" s="68" t="s">
        <v>83</v>
      </c>
      <c r="C83" s="69">
        <v>778.31399999999996</v>
      </c>
      <c r="D83" s="69">
        <v>345.21228300000001</v>
      </c>
      <c r="E83" s="70">
        <v>4264.018</v>
      </c>
      <c r="F83" s="71">
        <f>D83/C83*1000</f>
        <v>443.5385756905311</v>
      </c>
      <c r="G83" s="69">
        <f>D83/E83*1000</f>
        <v>80.959386897522478</v>
      </c>
      <c r="H83" s="70">
        <f>F83/G83</f>
        <v>5.4785318007899129</v>
      </c>
    </row>
    <row r="84" spans="1:8" ht="15" customHeight="1" x14ac:dyDescent="0.2">
      <c r="A84" s="178"/>
      <c r="B84" s="36" t="s">
        <v>78</v>
      </c>
      <c r="C84" s="59">
        <v>472.12900000000002</v>
      </c>
      <c r="D84" s="59">
        <v>199.01238030000002</v>
      </c>
      <c r="E84" s="72">
        <v>2874.627</v>
      </c>
      <c r="F84" s="73">
        <f t="shared" ref="F84:F92" si="22">D84/C84*1000</f>
        <v>421.52119505474138</v>
      </c>
      <c r="G84" s="59">
        <f t="shared" ref="G84:G92" si="23">D84/E84*1000</f>
        <v>69.230679423800041</v>
      </c>
      <c r="H84" s="72">
        <f t="shared" ref="H84:H92" si="24">F84/G84</f>
        <v>6.0886473823891336</v>
      </c>
    </row>
    <row r="85" spans="1:8" ht="15" customHeight="1" x14ac:dyDescent="0.2">
      <c r="A85" s="178"/>
      <c r="B85" s="74" t="s">
        <v>84</v>
      </c>
      <c r="C85" s="75">
        <v>375.13299999999998</v>
      </c>
      <c r="D85" s="75">
        <v>164.62516010000002</v>
      </c>
      <c r="E85" s="76">
        <v>2434.7460000000001</v>
      </c>
      <c r="F85" s="77">
        <f t="shared" si="22"/>
        <v>438.84478331685034</v>
      </c>
      <c r="G85" s="75">
        <f t="shared" si="23"/>
        <v>67.614921679715266</v>
      </c>
      <c r="H85" s="76">
        <f t="shared" si="24"/>
        <v>6.4903540877502106</v>
      </c>
    </row>
    <row r="86" spans="1:8" ht="15" customHeight="1" x14ac:dyDescent="0.2">
      <c r="A86" s="178"/>
      <c r="B86" s="36" t="s">
        <v>77</v>
      </c>
      <c r="C86" s="59">
        <v>431.702</v>
      </c>
      <c r="D86" s="59">
        <v>162.80221249999994</v>
      </c>
      <c r="E86" s="72">
        <v>2516.3910000000001</v>
      </c>
      <c r="F86" s="73">
        <f t="shared" si="22"/>
        <v>377.11711435202972</v>
      </c>
      <c r="G86" s="59">
        <f t="shared" si="23"/>
        <v>64.696707506901717</v>
      </c>
      <c r="H86" s="72">
        <f t="shared" si="24"/>
        <v>5.8290000972893345</v>
      </c>
    </row>
    <row r="87" spans="1:8" ht="15" customHeight="1" x14ac:dyDescent="0.2">
      <c r="A87" s="178"/>
      <c r="B87" s="74" t="s">
        <v>80</v>
      </c>
      <c r="C87" s="75">
        <v>331.64400000000001</v>
      </c>
      <c r="D87" s="75">
        <v>135.70448529999999</v>
      </c>
      <c r="E87" s="76">
        <v>2005.386</v>
      </c>
      <c r="F87" s="77">
        <f t="shared" si="22"/>
        <v>409.18721671430808</v>
      </c>
      <c r="G87" s="75">
        <f t="shared" si="23"/>
        <v>67.670007320286473</v>
      </c>
      <c r="H87" s="76">
        <f t="shared" si="24"/>
        <v>6.046803198610557</v>
      </c>
    </row>
    <row r="88" spans="1:8" ht="15" customHeight="1" x14ac:dyDescent="0.2">
      <c r="A88" s="178"/>
      <c r="B88" s="36" t="s">
        <v>79</v>
      </c>
      <c r="C88" s="59">
        <v>313.89699999999999</v>
      </c>
      <c r="D88" s="59">
        <v>92.443723699999993</v>
      </c>
      <c r="E88" s="72">
        <v>1681.556</v>
      </c>
      <c r="F88" s="73">
        <f t="shared" si="22"/>
        <v>294.50336798376537</v>
      </c>
      <c r="G88" s="59">
        <f t="shared" si="23"/>
        <v>54.975108589901254</v>
      </c>
      <c r="H88" s="72">
        <f t="shared" si="24"/>
        <v>5.357031128045187</v>
      </c>
    </row>
    <row r="89" spans="1:8" ht="15" customHeight="1" x14ac:dyDescent="0.2">
      <c r="A89" s="178"/>
      <c r="B89" s="74" t="s">
        <v>86</v>
      </c>
      <c r="C89" s="75">
        <v>217.39699999999999</v>
      </c>
      <c r="D89" s="75">
        <v>89.870530099999996</v>
      </c>
      <c r="E89" s="76">
        <v>1056.3789999999999</v>
      </c>
      <c r="F89" s="77">
        <f t="shared" si="22"/>
        <v>413.3936075474823</v>
      </c>
      <c r="G89" s="75">
        <f t="shared" si="23"/>
        <v>85.074135419200871</v>
      </c>
      <c r="H89" s="76">
        <f t="shared" si="24"/>
        <v>4.8592160885384814</v>
      </c>
    </row>
    <row r="90" spans="1:8" ht="15" customHeight="1" x14ac:dyDescent="0.2">
      <c r="A90" s="178"/>
      <c r="B90" s="36" t="s">
        <v>85</v>
      </c>
      <c r="C90" s="59">
        <v>177.23099999999999</v>
      </c>
      <c r="D90" s="59">
        <v>76.050708499999999</v>
      </c>
      <c r="E90" s="72">
        <v>717.63499999999999</v>
      </c>
      <c r="F90" s="73">
        <f t="shared" si="22"/>
        <v>429.10500138237666</v>
      </c>
      <c r="G90" s="59">
        <f t="shared" si="23"/>
        <v>105.9740794414988</v>
      </c>
      <c r="H90" s="72">
        <f t="shared" si="24"/>
        <v>4.0491505436407857</v>
      </c>
    </row>
    <row r="91" spans="1:8" ht="15" customHeight="1" x14ac:dyDescent="0.2">
      <c r="A91" s="179"/>
      <c r="B91" s="92" t="s">
        <v>81</v>
      </c>
      <c r="C91" s="93">
        <f>C92-SUM(C83:C90)</f>
        <v>2583.3649999999998</v>
      </c>
      <c r="D91" s="93">
        <f>D92-SUM(D83:D90)</f>
        <v>1013.1935195000003</v>
      </c>
      <c r="E91" s="94">
        <f>E92-SUM(E83:E90)</f>
        <v>13834.805000000004</v>
      </c>
      <c r="F91" s="95">
        <f t="shared" si="22"/>
        <v>392.19913542995295</v>
      </c>
      <c r="G91" s="93">
        <f t="shared" si="23"/>
        <v>73.235113866801882</v>
      </c>
      <c r="H91" s="94">
        <f t="shared" si="24"/>
        <v>5.3553427409599514</v>
      </c>
    </row>
    <row r="92" spans="1:8" x14ac:dyDescent="0.2">
      <c r="A92" s="82"/>
      <c r="B92" s="82" t="s">
        <v>4</v>
      </c>
      <c r="C92" s="83">
        <v>5680.8119999999999</v>
      </c>
      <c r="D92" s="83">
        <v>2278.9150030000001</v>
      </c>
      <c r="E92" s="84">
        <v>31385.543000000001</v>
      </c>
      <c r="F92" s="85">
        <f t="shared" si="22"/>
        <v>401.16008116445329</v>
      </c>
      <c r="G92" s="83">
        <f t="shared" si="23"/>
        <v>72.610341742374828</v>
      </c>
      <c r="H92" s="84">
        <f t="shared" si="24"/>
        <v>5.5248339497945018</v>
      </c>
    </row>
    <row r="93" spans="1:8" x14ac:dyDescent="0.2">
      <c r="A93" s="86"/>
      <c r="B93" s="86" t="s">
        <v>82</v>
      </c>
      <c r="C93" s="87">
        <v>0.16559562393962063</v>
      </c>
      <c r="D93" s="87">
        <v>0.14667619073767513</v>
      </c>
      <c r="E93" s="88">
        <v>0.14027253137818552</v>
      </c>
      <c r="F93" s="89"/>
      <c r="G93" s="90"/>
      <c r="H93" s="91"/>
    </row>
    <row r="94" spans="1:8" x14ac:dyDescent="0.2">
      <c r="A94" s="180" t="s">
        <v>160</v>
      </c>
      <c r="B94" s="180"/>
      <c r="C94" s="180"/>
      <c r="D94" s="180"/>
      <c r="E94" s="180"/>
      <c r="F94" s="64"/>
    </row>
    <row r="97" spans="1:8" s="33" customFormat="1" ht="17.100000000000001" customHeight="1" x14ac:dyDescent="0.3">
      <c r="A97" s="176" t="s">
        <v>107</v>
      </c>
      <c r="B97" s="176"/>
      <c r="C97" s="176"/>
      <c r="D97" s="176"/>
      <c r="E97" s="176"/>
      <c r="F97" s="176"/>
      <c r="G97" s="176"/>
      <c r="H97" s="176"/>
    </row>
    <row r="98" spans="1:8" ht="40.5" customHeight="1" x14ac:dyDescent="0.2">
      <c r="A98" s="65" t="s">
        <v>74</v>
      </c>
      <c r="B98" s="66" t="s">
        <v>75</v>
      </c>
      <c r="C98" s="66" t="s">
        <v>98</v>
      </c>
      <c r="D98" s="66" t="s">
        <v>100</v>
      </c>
      <c r="E98" s="67" t="s">
        <v>99</v>
      </c>
      <c r="F98" s="66" t="s">
        <v>101</v>
      </c>
      <c r="G98" s="66" t="s">
        <v>102</v>
      </c>
      <c r="H98" s="66" t="s">
        <v>76</v>
      </c>
    </row>
    <row r="99" spans="1:8" ht="15" customHeight="1" x14ac:dyDescent="0.2">
      <c r="A99" s="177" t="s">
        <v>109</v>
      </c>
      <c r="B99" s="68" t="s">
        <v>83</v>
      </c>
      <c r="C99" s="69">
        <v>616.26300000000003</v>
      </c>
      <c r="D99" s="69">
        <v>302.71924270000005</v>
      </c>
      <c r="E99" s="70">
        <v>3301.1680000000001</v>
      </c>
      <c r="F99" s="71">
        <f>D99/C99*1000</f>
        <v>491.21761764052042</v>
      </c>
      <c r="G99" s="69">
        <f>D99/E99*1000</f>
        <v>91.700647376928416</v>
      </c>
      <c r="H99" s="70">
        <f>F99/G99</f>
        <v>5.3567519062478199</v>
      </c>
    </row>
    <row r="100" spans="1:8" ht="15" customHeight="1" x14ac:dyDescent="0.2">
      <c r="A100" s="178"/>
      <c r="B100" s="36" t="s">
        <v>78</v>
      </c>
      <c r="C100" s="59">
        <v>421.36599999999999</v>
      </c>
      <c r="D100" s="59">
        <v>166.18054469999998</v>
      </c>
      <c r="E100" s="72">
        <v>2769.2150000000001</v>
      </c>
      <c r="F100" s="73">
        <f t="shared" ref="F100:F108" si="25">D100/C100*1000</f>
        <v>394.3852724234988</v>
      </c>
      <c r="G100" s="59">
        <f t="shared" ref="G100:G108" si="26">D100/E100*1000</f>
        <v>60.009982865180191</v>
      </c>
      <c r="H100" s="72">
        <f t="shared" ref="H100:H108" si="27">F100/G100</f>
        <v>6.57199441815429</v>
      </c>
    </row>
    <row r="101" spans="1:8" ht="15" customHeight="1" x14ac:dyDescent="0.2">
      <c r="A101" s="178"/>
      <c r="B101" s="74" t="s">
        <v>84</v>
      </c>
      <c r="C101" s="75">
        <v>386.60599999999999</v>
      </c>
      <c r="D101" s="75">
        <v>177.9188651</v>
      </c>
      <c r="E101" s="76">
        <v>3410.1849999999999</v>
      </c>
      <c r="F101" s="77">
        <f t="shared" si="25"/>
        <v>460.20720087117115</v>
      </c>
      <c r="G101" s="75">
        <f t="shared" si="26"/>
        <v>52.17278977533477</v>
      </c>
      <c r="H101" s="76">
        <f t="shared" si="27"/>
        <v>8.8208279230017119</v>
      </c>
    </row>
    <row r="102" spans="1:8" ht="15" customHeight="1" x14ac:dyDescent="0.2">
      <c r="A102" s="178"/>
      <c r="B102" s="36" t="s">
        <v>77</v>
      </c>
      <c r="C102" s="59">
        <v>375.214</v>
      </c>
      <c r="D102" s="59">
        <v>138.00620199999997</v>
      </c>
      <c r="E102" s="72">
        <v>2424.9050000000002</v>
      </c>
      <c r="F102" s="73">
        <f t="shared" si="25"/>
        <v>367.80664367534257</v>
      </c>
      <c r="G102" s="59">
        <f t="shared" si="26"/>
        <v>56.912003563026161</v>
      </c>
      <c r="H102" s="72">
        <f t="shared" si="27"/>
        <v>6.4627252714450973</v>
      </c>
    </row>
    <row r="103" spans="1:8" ht="15" customHeight="1" x14ac:dyDescent="0.2">
      <c r="A103" s="178"/>
      <c r="B103" s="74" t="s">
        <v>80</v>
      </c>
      <c r="C103" s="75">
        <v>305.923</v>
      </c>
      <c r="D103" s="75">
        <v>114.59969260000001</v>
      </c>
      <c r="E103" s="76">
        <v>1477.3620000000001</v>
      </c>
      <c r="F103" s="77">
        <f t="shared" si="25"/>
        <v>374.60306220846422</v>
      </c>
      <c r="G103" s="75">
        <f t="shared" si="26"/>
        <v>77.57048888491785</v>
      </c>
      <c r="H103" s="76">
        <f t="shared" si="27"/>
        <v>4.8291955818947905</v>
      </c>
    </row>
    <row r="104" spans="1:8" ht="15" customHeight="1" x14ac:dyDescent="0.2">
      <c r="A104" s="178"/>
      <c r="B104" s="36" t="s">
        <v>79</v>
      </c>
      <c r="C104" s="59">
        <v>262.315</v>
      </c>
      <c r="D104" s="59">
        <v>74.787723599999978</v>
      </c>
      <c r="E104" s="72">
        <v>1142.5509999999999</v>
      </c>
      <c r="F104" s="73">
        <f t="shared" si="25"/>
        <v>285.10654594666704</v>
      </c>
      <c r="G104" s="59">
        <f t="shared" si="26"/>
        <v>65.456792388260993</v>
      </c>
      <c r="H104" s="72">
        <f t="shared" si="27"/>
        <v>4.3556449307130727</v>
      </c>
    </row>
    <row r="105" spans="1:8" ht="15" customHeight="1" x14ac:dyDescent="0.2">
      <c r="A105" s="178"/>
      <c r="B105" s="74" t="s">
        <v>86</v>
      </c>
      <c r="C105" s="75">
        <v>220.02199999999999</v>
      </c>
      <c r="D105" s="75">
        <v>122.08716400000002</v>
      </c>
      <c r="E105" s="76">
        <v>1222.4480000000001</v>
      </c>
      <c r="F105" s="77">
        <f t="shared" si="25"/>
        <v>554.88616592886171</v>
      </c>
      <c r="G105" s="75">
        <f t="shared" si="26"/>
        <v>99.871048911691943</v>
      </c>
      <c r="H105" s="76">
        <f t="shared" si="27"/>
        <v>5.5560262155602631</v>
      </c>
    </row>
    <row r="106" spans="1:8" ht="15" customHeight="1" x14ac:dyDescent="0.2">
      <c r="A106" s="178"/>
      <c r="B106" s="36" t="s">
        <v>85</v>
      </c>
      <c r="C106" s="59">
        <v>133.37299999999999</v>
      </c>
      <c r="D106" s="59">
        <v>63.706120599999998</v>
      </c>
      <c r="E106" s="72">
        <v>428.74400000000003</v>
      </c>
      <c r="F106" s="73">
        <f t="shared" si="25"/>
        <v>477.65380249375812</v>
      </c>
      <c r="G106" s="59">
        <f t="shared" si="26"/>
        <v>148.58778338588994</v>
      </c>
      <c r="H106" s="72">
        <f t="shared" si="27"/>
        <v>3.2146236494642846</v>
      </c>
    </row>
    <row r="107" spans="1:8" ht="15" customHeight="1" x14ac:dyDescent="0.2">
      <c r="A107" s="179"/>
      <c r="B107" s="92" t="s">
        <v>81</v>
      </c>
      <c r="C107" s="93">
        <v>2415.9140000000002</v>
      </c>
      <c r="D107" s="93">
        <v>923.15748149999945</v>
      </c>
      <c r="E107" s="94">
        <v>13260.318000000001</v>
      </c>
      <c r="F107" s="95">
        <f t="shared" si="25"/>
        <v>382.11520836420476</v>
      </c>
      <c r="G107" s="93">
        <f t="shared" si="26"/>
        <v>69.618049996990976</v>
      </c>
      <c r="H107" s="94">
        <f t="shared" si="27"/>
        <v>5.4887375957919033</v>
      </c>
    </row>
    <row r="108" spans="1:8" x14ac:dyDescent="0.2">
      <c r="A108" s="82"/>
      <c r="B108" s="82" t="s">
        <v>4</v>
      </c>
      <c r="C108" s="83">
        <f>SUM(C99:C107)</f>
        <v>5136.9960000000001</v>
      </c>
      <c r="D108" s="83">
        <f t="shared" ref="D108" si="28">SUM(D99:D107)</f>
        <v>2083.1630367999996</v>
      </c>
      <c r="E108" s="84">
        <f>SUM(E99:E107)</f>
        <v>29436.896000000001</v>
      </c>
      <c r="F108" s="85">
        <f t="shared" si="25"/>
        <v>405.52163887221235</v>
      </c>
      <c r="G108" s="83">
        <f t="shared" si="26"/>
        <v>70.767075332942696</v>
      </c>
      <c r="H108" s="84">
        <f t="shared" si="27"/>
        <v>5.7303716023917479</v>
      </c>
    </row>
    <row r="109" spans="1:8" x14ac:dyDescent="0.2">
      <c r="A109" s="86"/>
      <c r="B109" s="86" t="s">
        <v>82</v>
      </c>
      <c r="C109" s="87">
        <v>0.16559562393962063</v>
      </c>
      <c r="D109" s="87">
        <v>0.14667619073767513</v>
      </c>
      <c r="E109" s="88">
        <v>0.14027253137818552</v>
      </c>
      <c r="F109" s="89"/>
      <c r="G109" s="90"/>
      <c r="H109" s="91"/>
    </row>
    <row r="110" spans="1:8" x14ac:dyDescent="0.2">
      <c r="A110" s="180" t="s">
        <v>160</v>
      </c>
      <c r="B110" s="180"/>
      <c r="C110" s="180"/>
      <c r="D110" s="180"/>
      <c r="E110" s="180"/>
      <c r="F110" s="64"/>
    </row>
    <row r="113" spans="1:8" s="33" customFormat="1" ht="17.100000000000001" customHeight="1" x14ac:dyDescent="0.3">
      <c r="A113" s="176" t="s">
        <v>87</v>
      </c>
      <c r="B113" s="176"/>
      <c r="C113" s="176"/>
      <c r="D113" s="176"/>
      <c r="E113" s="176"/>
      <c r="F113" s="176"/>
      <c r="G113" s="176"/>
      <c r="H113" s="176"/>
    </row>
    <row r="114" spans="1:8" ht="45" customHeight="1" x14ac:dyDescent="0.2">
      <c r="A114" s="65" t="s">
        <v>74</v>
      </c>
      <c r="B114" s="66" t="s">
        <v>75</v>
      </c>
      <c r="C114" s="66" t="s">
        <v>98</v>
      </c>
      <c r="D114" s="66" t="s">
        <v>100</v>
      </c>
      <c r="E114" s="67" t="s">
        <v>99</v>
      </c>
      <c r="F114" s="66" t="s">
        <v>101</v>
      </c>
      <c r="G114" s="66" t="s">
        <v>102</v>
      </c>
      <c r="H114" s="66" t="s">
        <v>76</v>
      </c>
    </row>
    <row r="115" spans="1:8" ht="15" customHeight="1" x14ac:dyDescent="0.2">
      <c r="A115" s="177" t="s">
        <v>110</v>
      </c>
      <c r="B115" s="68" t="s">
        <v>83</v>
      </c>
      <c r="C115" s="69">
        <v>553.61500000000001</v>
      </c>
      <c r="D115" s="69">
        <v>274.8</v>
      </c>
      <c r="E115" s="70">
        <v>3054</v>
      </c>
      <c r="F115" s="71">
        <f>D115/C115*1000</f>
        <v>496.37383380146855</v>
      </c>
      <c r="G115" s="69">
        <f>D115/E115*1000</f>
        <v>89.980353634577611</v>
      </c>
      <c r="H115" s="70">
        <f>F115/G115</f>
        <v>5.5164690263088971</v>
      </c>
    </row>
    <row r="116" spans="1:8" ht="15" customHeight="1" x14ac:dyDescent="0.2">
      <c r="A116" s="178"/>
      <c r="B116" s="36" t="s">
        <v>78</v>
      </c>
      <c r="C116" s="59">
        <v>536.34400000000005</v>
      </c>
      <c r="D116" s="59">
        <v>212.6</v>
      </c>
      <c r="E116" s="72">
        <v>3386.2</v>
      </c>
      <c r="F116" s="73">
        <f t="shared" ref="F116:F124" si="29">D116/C116*1000</f>
        <v>396.38739316558025</v>
      </c>
      <c r="G116" s="59">
        <f t="shared" ref="G116:G124" si="30">D116/E116*1000</f>
        <v>62.784241923099643</v>
      </c>
      <c r="H116" s="72">
        <f t="shared" ref="H116:H124" si="31">F116/G116</f>
        <v>6.3134853750577973</v>
      </c>
    </row>
    <row r="117" spans="1:8" ht="15" customHeight="1" x14ac:dyDescent="0.2">
      <c r="A117" s="178"/>
      <c r="B117" s="74" t="s">
        <v>84</v>
      </c>
      <c r="C117" s="75">
        <v>313.39999999999998</v>
      </c>
      <c r="D117" s="75">
        <v>120.6</v>
      </c>
      <c r="E117" s="76">
        <v>2329.5</v>
      </c>
      <c r="F117" s="77">
        <f t="shared" si="29"/>
        <v>384.81174218251437</v>
      </c>
      <c r="G117" s="75">
        <f t="shared" si="30"/>
        <v>51.770766258853833</v>
      </c>
      <c r="H117" s="76">
        <f t="shared" si="31"/>
        <v>7.4329929802169747</v>
      </c>
    </row>
    <row r="118" spans="1:8" ht="15" customHeight="1" x14ac:dyDescent="0.2">
      <c r="A118" s="178"/>
      <c r="B118" s="36" t="s">
        <v>77</v>
      </c>
      <c r="C118" s="59">
        <v>290.8</v>
      </c>
      <c r="D118" s="59">
        <v>97.5</v>
      </c>
      <c r="E118" s="72">
        <v>1559.7</v>
      </c>
      <c r="F118" s="73">
        <f t="shared" si="29"/>
        <v>335.28198074277856</v>
      </c>
      <c r="G118" s="59">
        <f t="shared" si="30"/>
        <v>62.512021542604352</v>
      </c>
      <c r="H118" s="72">
        <f t="shared" si="31"/>
        <v>5.3634800550206325</v>
      </c>
    </row>
    <row r="119" spans="1:8" ht="15" customHeight="1" x14ac:dyDescent="0.2">
      <c r="A119" s="178"/>
      <c r="B119" s="74" t="s">
        <v>79</v>
      </c>
      <c r="C119" s="75">
        <v>281.2</v>
      </c>
      <c r="D119" s="75">
        <v>73.8</v>
      </c>
      <c r="E119" s="76">
        <v>1240.0999999999999</v>
      </c>
      <c r="F119" s="77">
        <f t="shared" si="29"/>
        <v>262.44665718349933</v>
      </c>
      <c r="G119" s="75">
        <f t="shared" si="30"/>
        <v>59.511329731473275</v>
      </c>
      <c r="H119" s="76">
        <f t="shared" si="31"/>
        <v>4.4100284495021338</v>
      </c>
    </row>
    <row r="120" spans="1:8" ht="15" customHeight="1" x14ac:dyDescent="0.2">
      <c r="A120" s="178"/>
      <c r="B120" s="36" t="s">
        <v>80</v>
      </c>
      <c r="C120" s="59">
        <v>265.74599999999998</v>
      </c>
      <c r="D120" s="59">
        <v>91.4</v>
      </c>
      <c r="E120" s="72">
        <v>1407.4</v>
      </c>
      <c r="F120" s="73">
        <f t="shared" si="29"/>
        <v>343.93744402549811</v>
      </c>
      <c r="G120" s="59">
        <f t="shared" si="30"/>
        <v>64.942447065510876</v>
      </c>
      <c r="H120" s="72">
        <f t="shared" si="31"/>
        <v>5.2960345593160394</v>
      </c>
    </row>
    <row r="121" spans="1:8" ht="15" customHeight="1" x14ac:dyDescent="0.2">
      <c r="A121" s="178"/>
      <c r="B121" s="74" t="s">
        <v>85</v>
      </c>
      <c r="C121" s="75">
        <v>150.57300000000001</v>
      </c>
      <c r="D121" s="75">
        <v>52.7</v>
      </c>
      <c r="E121" s="76">
        <v>580.5</v>
      </c>
      <c r="F121" s="77">
        <f t="shared" si="29"/>
        <v>349.99634728669815</v>
      </c>
      <c r="G121" s="75">
        <f t="shared" si="30"/>
        <v>90.783807062876832</v>
      </c>
      <c r="H121" s="76">
        <f t="shared" si="31"/>
        <v>3.8552728576836484</v>
      </c>
    </row>
    <row r="122" spans="1:8" ht="15" customHeight="1" x14ac:dyDescent="0.2">
      <c r="A122" s="178"/>
      <c r="B122" s="36" t="s">
        <v>86</v>
      </c>
      <c r="C122" s="59">
        <v>104.5</v>
      </c>
      <c r="D122" s="59">
        <v>55.5</v>
      </c>
      <c r="E122" s="72">
        <v>646.1</v>
      </c>
      <c r="F122" s="73">
        <f t="shared" si="29"/>
        <v>531.1004784688995</v>
      </c>
      <c r="G122" s="59">
        <f t="shared" si="30"/>
        <v>85.900015477480267</v>
      </c>
      <c r="H122" s="72">
        <f t="shared" si="31"/>
        <v>6.1827751196172249</v>
      </c>
    </row>
    <row r="123" spans="1:8" ht="15" customHeight="1" x14ac:dyDescent="0.2">
      <c r="A123" s="179"/>
      <c r="B123" s="92" t="s">
        <v>81</v>
      </c>
      <c r="C123" s="93">
        <v>2046.7179999999998</v>
      </c>
      <c r="D123" s="93">
        <v>755.2</v>
      </c>
      <c r="E123" s="94">
        <v>10565.1</v>
      </c>
      <c r="F123" s="95">
        <f t="shared" si="29"/>
        <v>368.98097344138279</v>
      </c>
      <c r="G123" s="93">
        <f t="shared" si="30"/>
        <v>71.480629620164507</v>
      </c>
      <c r="H123" s="94">
        <f t="shared" si="31"/>
        <v>5.1619715075550223</v>
      </c>
    </row>
    <row r="124" spans="1:8" x14ac:dyDescent="0.2">
      <c r="A124" s="82"/>
      <c r="B124" s="82" t="s">
        <v>4</v>
      </c>
      <c r="C124" s="96">
        <f>SUM(C115:C123)</f>
        <v>4542.8959999999997</v>
      </c>
      <c r="D124" s="96">
        <f t="shared" ref="D124" si="32">SUM(D115:D123)</f>
        <v>1734.1</v>
      </c>
      <c r="E124" s="97">
        <f>SUM(E115:E123)</f>
        <v>24768.600000000002</v>
      </c>
      <c r="F124" s="85">
        <f t="shared" si="29"/>
        <v>381.71686078659957</v>
      </c>
      <c r="G124" s="83">
        <f t="shared" si="30"/>
        <v>70.012031362289335</v>
      </c>
      <c r="H124" s="84">
        <f t="shared" si="31"/>
        <v>5.4521609123343362</v>
      </c>
    </row>
    <row r="125" spans="1:8" x14ac:dyDescent="0.2">
      <c r="A125" s="86"/>
      <c r="B125" s="86" t="s">
        <v>82</v>
      </c>
      <c r="C125" s="87">
        <v>0.16009810595636406</v>
      </c>
      <c r="D125" s="87">
        <v>0.13600000000000001</v>
      </c>
      <c r="E125" s="88">
        <v>0.13</v>
      </c>
      <c r="F125" s="98"/>
      <c r="G125" s="99"/>
      <c r="H125" s="100"/>
    </row>
    <row r="126" spans="1:8" x14ac:dyDescent="0.2">
      <c r="A126" s="180" t="s">
        <v>160</v>
      </c>
      <c r="B126" s="180"/>
      <c r="C126" s="180"/>
      <c r="D126" s="180"/>
      <c r="E126" s="180"/>
      <c r="F126" s="64"/>
    </row>
    <row r="128" spans="1:8" x14ac:dyDescent="0.2">
      <c r="C128" s="101"/>
    </row>
  </sheetData>
  <sortState xmlns:xlrd2="http://schemas.microsoft.com/office/spreadsheetml/2017/richdata2" ref="B21:H28">
    <sortCondition descending="1" ref="D21:D28"/>
  </sortState>
  <mergeCells count="24">
    <mergeCell ref="A3:H3"/>
    <mergeCell ref="A5:A13"/>
    <mergeCell ref="A16:E16"/>
    <mergeCell ref="A19:H19"/>
    <mergeCell ref="A21:A29"/>
    <mergeCell ref="A126:E126"/>
    <mergeCell ref="A97:H97"/>
    <mergeCell ref="A99:A107"/>
    <mergeCell ref="A110:E110"/>
    <mergeCell ref="A81:H81"/>
    <mergeCell ref="A83:A91"/>
    <mergeCell ref="A94:E94"/>
    <mergeCell ref="A113:H113"/>
    <mergeCell ref="A115:A123"/>
    <mergeCell ref="A50:H50"/>
    <mergeCell ref="A52:A59"/>
    <mergeCell ref="A62:E62"/>
    <mergeCell ref="A32:E32"/>
    <mergeCell ref="A78:E78"/>
    <mergeCell ref="A65:H65"/>
    <mergeCell ref="A67:A75"/>
    <mergeCell ref="A37:A44"/>
    <mergeCell ref="A35:H35"/>
    <mergeCell ref="A47:E47"/>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rowBreaks count="1" manualBreakCount="1">
    <brk id="9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B1" activePane="topRight" state="frozen"/>
      <selection pane="topRight" activeCell="N13" sqref="N13"/>
    </sheetView>
  </sheetViews>
  <sheetFormatPr defaultRowHeight="10.199999999999999" x14ac:dyDescent="0.2"/>
  <cols>
    <col min="1" max="1" width="22.88671875" style="1" customWidth="1"/>
    <col min="2" max="16384" width="8.88671875" style="1"/>
  </cols>
  <sheetData>
    <row r="3" spans="1:15" s="33" customFormat="1" ht="17.100000000000001" customHeight="1" x14ac:dyDescent="0.3">
      <c r="A3" s="176" t="s">
        <v>179</v>
      </c>
      <c r="B3" s="176"/>
      <c r="C3" s="176"/>
      <c r="D3" s="176"/>
      <c r="E3" s="176"/>
      <c r="F3" s="176"/>
      <c r="G3" s="176"/>
      <c r="H3" s="176"/>
      <c r="I3" s="176"/>
      <c r="J3" s="176"/>
      <c r="K3" s="176"/>
      <c r="L3" s="176"/>
      <c r="M3" s="176"/>
      <c r="N3" s="176"/>
      <c r="O3" s="176"/>
    </row>
    <row r="4" spans="1:15" s="33" customFormat="1" ht="17.100000000000001" customHeight="1" x14ac:dyDescent="0.3">
      <c r="A4" s="55"/>
      <c r="B4" s="56">
        <v>2010</v>
      </c>
      <c r="C4" s="56">
        <v>2011</v>
      </c>
      <c r="D4" s="56">
        <v>2012</v>
      </c>
      <c r="E4" s="56">
        <v>2013</v>
      </c>
      <c r="F4" s="56">
        <v>2014</v>
      </c>
      <c r="G4" s="56">
        <v>2015</v>
      </c>
      <c r="H4" s="56">
        <v>2016</v>
      </c>
      <c r="I4" s="56">
        <v>2017</v>
      </c>
      <c r="J4" s="56">
        <v>2018</v>
      </c>
      <c r="K4" s="56">
        <v>2019</v>
      </c>
      <c r="L4" s="56">
        <v>2020</v>
      </c>
      <c r="M4" s="56">
        <v>2021</v>
      </c>
      <c r="N4" s="56">
        <v>2022</v>
      </c>
      <c r="O4" s="56">
        <v>2023</v>
      </c>
    </row>
    <row r="5" spans="1:15" s="33" customFormat="1" ht="37.799999999999997" customHeight="1" x14ac:dyDescent="0.3">
      <c r="A5" s="49" t="s">
        <v>137</v>
      </c>
      <c r="B5" s="57">
        <v>90.242525000000001</v>
      </c>
      <c r="C5" s="57">
        <v>82.006872500000142</v>
      </c>
      <c r="D5" s="57">
        <v>78.14347750000006</v>
      </c>
      <c r="E5" s="57">
        <v>71.810542499999983</v>
      </c>
      <c r="F5" s="57">
        <v>85.75928500000002</v>
      </c>
      <c r="G5" s="57">
        <v>90.092275000000186</v>
      </c>
      <c r="H5" s="58">
        <v>97.547274999999928</v>
      </c>
      <c r="I5" s="58">
        <v>91.664190000000133</v>
      </c>
      <c r="J5" s="58">
        <f>98146.2874999999/1000</f>
        <v>98.1462874999999</v>
      </c>
      <c r="K5" s="58">
        <v>114.24939249999997</v>
      </c>
      <c r="L5" s="58">
        <v>112.96927250000005</v>
      </c>
      <c r="M5" s="58">
        <v>106.62077211596966</v>
      </c>
      <c r="N5" s="58">
        <v>103.34413783442344</v>
      </c>
      <c r="O5" s="58">
        <v>96.666006228277581</v>
      </c>
    </row>
    <row r="6" spans="1:15" s="33" customFormat="1" ht="15" customHeight="1" x14ac:dyDescent="0.3">
      <c r="A6" s="62" t="s">
        <v>111</v>
      </c>
      <c r="B6" s="59">
        <f>B7-B5</f>
        <v>1582.1315775000417</v>
      </c>
      <c r="C6" s="59">
        <f t="shared" ref="C6:H6" si="0">C7-C5</f>
        <v>1458.3935224999891</v>
      </c>
      <c r="D6" s="59">
        <f t="shared" si="0"/>
        <v>1306.0644400000106</v>
      </c>
      <c r="E6" s="59">
        <f t="shared" si="0"/>
        <v>1240.2046225000054</v>
      </c>
      <c r="F6" s="59">
        <f t="shared" si="0"/>
        <v>1240.1261674999989</v>
      </c>
      <c r="G6" s="59">
        <f t="shared" si="0"/>
        <v>1245.8037200000028</v>
      </c>
      <c r="H6" s="59">
        <f t="shared" si="0"/>
        <v>1262.7041025000055</v>
      </c>
      <c r="I6" s="59">
        <f>I7-I5</f>
        <v>1274.325579999984</v>
      </c>
      <c r="J6" s="59">
        <f>J7-J5</f>
        <v>1280.3811425000188</v>
      </c>
      <c r="K6" s="59">
        <v>1328.1169575000047</v>
      </c>
      <c r="L6" s="59">
        <f>L7-L5</f>
        <v>1358.7418549999884</v>
      </c>
      <c r="M6" s="59">
        <f>M7-M5</f>
        <v>1399.6017865941421</v>
      </c>
      <c r="N6" s="59">
        <f>N7-N5</f>
        <v>1472.0290092489474</v>
      </c>
      <c r="O6" s="59">
        <f>O7-O5</f>
        <v>1467.1155851397505</v>
      </c>
    </row>
    <row r="7" spans="1:15" s="33" customFormat="1" ht="15" customHeight="1" x14ac:dyDescent="0.3">
      <c r="A7" s="63" t="s">
        <v>112</v>
      </c>
      <c r="B7" s="57">
        <v>1672.3741025000418</v>
      </c>
      <c r="C7" s="57">
        <v>1540.4003949999892</v>
      </c>
      <c r="D7" s="57">
        <v>1384.2079175000106</v>
      </c>
      <c r="E7" s="57">
        <v>1312.0151650000053</v>
      </c>
      <c r="F7" s="57">
        <v>1325.885452499999</v>
      </c>
      <c r="G7" s="57">
        <v>1335.895995000003</v>
      </c>
      <c r="H7" s="58">
        <v>1360.2513775000054</v>
      </c>
      <c r="I7" s="58">
        <v>1365.9897699999842</v>
      </c>
      <c r="J7" s="58">
        <v>1378.5274300000187</v>
      </c>
      <c r="K7" s="58">
        <v>1442.3663500000046</v>
      </c>
      <c r="L7" s="58">
        <v>1471.7111274999884</v>
      </c>
      <c r="M7" s="58">
        <v>1506.2225587101118</v>
      </c>
      <c r="N7" s="58">
        <v>1575.3731470833709</v>
      </c>
      <c r="O7" s="58">
        <v>1563.7815913680281</v>
      </c>
    </row>
    <row r="8" spans="1:15" s="33" customFormat="1" ht="15" customHeight="1" x14ac:dyDescent="0.3">
      <c r="A8" s="128" t="s">
        <v>113</v>
      </c>
      <c r="B8" s="129">
        <v>4389.7539024999469</v>
      </c>
      <c r="C8" s="129">
        <v>4054.3311224999634</v>
      </c>
      <c r="D8" s="129">
        <v>3694.9760949999863</v>
      </c>
      <c r="E8" s="129">
        <v>3513.1972749999732</v>
      </c>
      <c r="F8" s="129">
        <v>3536.2398724999625</v>
      </c>
      <c r="G8" s="129">
        <v>3610.6925649999803</v>
      </c>
      <c r="H8" s="129">
        <v>3673.5592624999863</v>
      </c>
      <c r="I8" s="129">
        <v>3752.7</v>
      </c>
      <c r="J8" s="129">
        <f>3828021.1175/1000</f>
        <v>3828.0211174999999</v>
      </c>
      <c r="K8" s="129">
        <v>3911.0299925000186</v>
      </c>
      <c r="L8" s="129">
        <v>3875.4790050002653</v>
      </c>
      <c r="M8" s="129">
        <v>3927.9804227906716</v>
      </c>
      <c r="N8" s="129">
        <v>4140.6331686931735</v>
      </c>
      <c r="O8" s="129">
        <v>4193.4603782170425</v>
      </c>
    </row>
    <row r="9" spans="1:15" s="33" customFormat="1" ht="30" customHeight="1" x14ac:dyDescent="0.3">
      <c r="A9" s="49" t="s">
        <v>141</v>
      </c>
      <c r="B9" s="60">
        <f t="shared" ref="B9:I9" si="1">B5/B7</f>
        <v>5.3960728562524332E-2</v>
      </c>
      <c r="C9" s="60">
        <f t="shared" si="1"/>
        <v>5.3237374364605197E-2</v>
      </c>
      <c r="D9" s="60">
        <f t="shared" si="1"/>
        <v>5.6453569230505041E-2</v>
      </c>
      <c r="E9" s="60">
        <f t="shared" si="1"/>
        <v>5.4733012556298991E-2</v>
      </c>
      <c r="F9" s="60">
        <f t="shared" si="1"/>
        <v>6.4680764720887587E-2</v>
      </c>
      <c r="G9" s="60">
        <f t="shared" si="1"/>
        <v>6.7439587615501451E-2</v>
      </c>
      <c r="H9" s="28">
        <f t="shared" si="1"/>
        <v>7.1712682386163976E-2</v>
      </c>
      <c r="I9" s="28">
        <f t="shared" si="1"/>
        <v>6.7104594787705613E-2</v>
      </c>
      <c r="J9" s="28">
        <f t="shared" ref="J9:K9" si="2">J5/J7</f>
        <v>7.1196470497506575E-2</v>
      </c>
      <c r="K9" s="28">
        <f t="shared" si="2"/>
        <v>7.9209690728017618E-2</v>
      </c>
      <c r="L9" s="28">
        <f t="shared" ref="L9:M9" si="3">L5/L7</f>
        <v>7.676049354325544E-2</v>
      </c>
      <c r="M9" s="28">
        <f t="shared" si="3"/>
        <v>7.0786864463958626E-2</v>
      </c>
      <c r="N9" s="28">
        <f t="shared" ref="N9:O9" si="4">N5/N7</f>
        <v>6.5599783788211491E-2</v>
      </c>
      <c r="O9" s="28">
        <f t="shared" si="4"/>
        <v>6.1815541736689829E-2</v>
      </c>
    </row>
    <row r="10" spans="1:15" s="33" customFormat="1" ht="25.2" customHeight="1" x14ac:dyDescent="0.3">
      <c r="A10" s="48" t="s">
        <v>142</v>
      </c>
      <c r="B10" s="61">
        <f>B6/B7</f>
        <v>0.94603927143747557</v>
      </c>
      <c r="C10" s="61">
        <f t="shared" ref="C10:I10" si="5">C6/C7</f>
        <v>0.94676262563539482</v>
      </c>
      <c r="D10" s="61">
        <f t="shared" si="5"/>
        <v>0.94354643076949496</v>
      </c>
      <c r="E10" s="61">
        <f t="shared" si="5"/>
        <v>0.94526698744370108</v>
      </c>
      <c r="F10" s="61">
        <f t="shared" si="5"/>
        <v>0.93531923527911232</v>
      </c>
      <c r="G10" s="61">
        <f t="shared" si="5"/>
        <v>0.93256041238449849</v>
      </c>
      <c r="H10" s="61">
        <f t="shared" si="5"/>
        <v>0.92828731761383609</v>
      </c>
      <c r="I10" s="61">
        <f t="shared" si="5"/>
        <v>0.9328954052122943</v>
      </c>
      <c r="J10" s="61">
        <f t="shared" ref="J10:K10" si="6">J6/J7</f>
        <v>0.92880352950249334</v>
      </c>
      <c r="K10" s="61">
        <f t="shared" si="6"/>
        <v>0.92079030927198247</v>
      </c>
      <c r="L10" s="61">
        <f t="shared" ref="L10:M10" si="7">L6/L7</f>
        <v>0.92323950645674457</v>
      </c>
      <c r="M10" s="61">
        <f t="shared" si="7"/>
        <v>0.92921313553604135</v>
      </c>
      <c r="N10" s="61">
        <f t="shared" ref="N10:O10" si="8">N6/N7</f>
        <v>0.93440021621178848</v>
      </c>
      <c r="O10" s="61">
        <f t="shared" si="8"/>
        <v>0.93818445826331009</v>
      </c>
    </row>
    <row r="11" spans="1:15" s="33" customFormat="1" ht="17.100000000000001" customHeight="1" x14ac:dyDescent="0.3">
      <c r="A11" s="186" t="s">
        <v>157</v>
      </c>
      <c r="B11" s="186"/>
      <c r="C11" s="186"/>
      <c r="D11" s="186"/>
      <c r="E11" s="186"/>
      <c r="F11" s="186"/>
      <c r="G11" s="186"/>
      <c r="H11" s="186"/>
    </row>
    <row r="12" spans="1:15" x14ac:dyDescent="0.2">
      <c r="A12" s="188" t="s">
        <v>158</v>
      </c>
      <c r="B12" s="188"/>
      <c r="C12" s="188"/>
      <c r="D12" s="188"/>
      <c r="E12" s="188"/>
      <c r="F12" s="188"/>
      <c r="G12" s="188"/>
      <c r="H12" s="188"/>
      <c r="I12" s="188"/>
      <c r="J12" s="188"/>
      <c r="K12" s="188"/>
      <c r="L12" s="188"/>
      <c r="M12" s="143"/>
      <c r="N12" s="143"/>
      <c r="O12" s="143"/>
    </row>
    <row r="13" spans="1:15" ht="36.6" customHeight="1" x14ac:dyDescent="0.2">
      <c r="A13" s="187" t="s">
        <v>159</v>
      </c>
      <c r="B13" s="187"/>
      <c r="C13" s="187"/>
      <c r="D13" s="187"/>
      <c r="E13" s="187"/>
      <c r="F13" s="187"/>
      <c r="G13" s="187"/>
      <c r="H13" s="187"/>
      <c r="I13" s="187"/>
      <c r="J13" s="187"/>
      <c r="K13" s="187"/>
      <c r="L13" s="187"/>
      <c r="M13" s="142"/>
      <c r="N13" s="142"/>
      <c r="O13" s="142"/>
    </row>
    <row r="14" spans="1:15" x14ac:dyDescent="0.2">
      <c r="A14" s="52"/>
      <c r="B14" s="52"/>
      <c r="C14" s="52"/>
      <c r="D14" s="52"/>
      <c r="E14" s="52"/>
      <c r="F14" s="52"/>
      <c r="G14" s="52"/>
      <c r="H14" s="52"/>
      <c r="I14" s="52"/>
      <c r="J14" s="52"/>
      <c r="K14" s="52"/>
      <c r="L14" s="52"/>
      <c r="M14" s="52"/>
      <c r="N14" s="52"/>
      <c r="O14" s="52"/>
    </row>
    <row r="15" spans="1:15" ht="15" customHeight="1" x14ac:dyDescent="0.2">
      <c r="A15" s="184"/>
      <c r="B15" s="184"/>
      <c r="C15" s="184"/>
      <c r="D15" s="184"/>
      <c r="E15" s="184"/>
      <c r="F15" s="184"/>
      <c r="G15" s="184"/>
      <c r="H15" s="184"/>
      <c r="I15" s="184"/>
      <c r="J15" s="184"/>
      <c r="K15" s="53"/>
      <c r="L15" s="54"/>
      <c r="M15" s="54"/>
      <c r="N15" s="54"/>
      <c r="O15" s="54"/>
    </row>
    <row r="16" spans="1:15" x14ac:dyDescent="0.2">
      <c r="A16" s="184"/>
      <c r="B16" s="184"/>
      <c r="C16" s="184"/>
      <c r="D16" s="184"/>
      <c r="E16" s="184"/>
      <c r="F16" s="184"/>
      <c r="G16" s="184"/>
      <c r="H16" s="184"/>
      <c r="I16" s="184"/>
      <c r="J16" s="184"/>
      <c r="K16" s="53"/>
      <c r="L16" s="53"/>
      <c r="M16" s="53"/>
      <c r="N16" s="53"/>
      <c r="O16" s="53"/>
    </row>
    <row r="17" spans="1:15" x14ac:dyDescent="0.2">
      <c r="A17" s="184"/>
      <c r="B17" s="184"/>
      <c r="C17" s="184"/>
      <c r="D17" s="184"/>
      <c r="E17" s="184"/>
      <c r="F17" s="184"/>
      <c r="G17" s="184"/>
      <c r="H17" s="184"/>
      <c r="I17" s="184"/>
      <c r="J17" s="184"/>
      <c r="K17" s="53"/>
      <c r="L17" s="53"/>
      <c r="M17" s="53"/>
      <c r="N17" s="53"/>
      <c r="O17" s="53"/>
    </row>
    <row r="18" spans="1:15" x14ac:dyDescent="0.2">
      <c r="A18" s="184"/>
      <c r="B18" s="184"/>
      <c r="C18" s="184"/>
      <c r="D18" s="184"/>
      <c r="E18" s="184"/>
      <c r="F18" s="184"/>
      <c r="G18" s="184"/>
      <c r="H18" s="184"/>
      <c r="I18" s="184"/>
      <c r="J18" s="184"/>
      <c r="K18" s="53"/>
      <c r="L18" s="53"/>
      <c r="M18" s="53"/>
      <c r="N18" s="53"/>
      <c r="O18" s="53"/>
    </row>
    <row r="19" spans="1:15" x14ac:dyDescent="0.2">
      <c r="A19" s="184"/>
      <c r="B19" s="185"/>
      <c r="C19" s="185"/>
      <c r="D19" s="185"/>
    </row>
    <row r="20" spans="1:15" x14ac:dyDescent="0.2">
      <c r="A20" s="184"/>
      <c r="B20" s="184"/>
      <c r="C20" s="184"/>
      <c r="D20" s="184"/>
      <c r="E20" s="184"/>
      <c r="F20" s="184"/>
      <c r="G20" s="184"/>
      <c r="H20" s="184"/>
    </row>
    <row r="21" spans="1:15" x14ac:dyDescent="0.2">
      <c r="A21" s="184"/>
      <c r="B21" s="184"/>
      <c r="C21" s="184"/>
      <c r="D21" s="184"/>
      <c r="E21" s="184"/>
      <c r="F21" s="184"/>
      <c r="G21" s="184"/>
      <c r="H21" s="184"/>
    </row>
    <row r="22" spans="1:15" x14ac:dyDescent="0.2">
      <c r="A22" s="184"/>
      <c r="B22" s="184"/>
      <c r="C22" s="184"/>
      <c r="D22" s="184"/>
      <c r="E22" s="184"/>
      <c r="F22" s="184"/>
      <c r="G22" s="184"/>
      <c r="H22" s="184"/>
    </row>
    <row r="23" spans="1:15" x14ac:dyDescent="0.2">
      <c r="A23" s="184"/>
      <c r="B23" s="184"/>
      <c r="C23" s="184"/>
      <c r="D23" s="184"/>
      <c r="E23" s="184"/>
      <c r="F23" s="184"/>
      <c r="G23" s="184"/>
      <c r="H23" s="184"/>
    </row>
    <row r="24" spans="1:15" x14ac:dyDescent="0.2">
      <c r="A24" s="184"/>
      <c r="B24" s="184"/>
      <c r="C24" s="184"/>
      <c r="D24" s="184"/>
      <c r="E24" s="184"/>
      <c r="F24" s="184"/>
      <c r="G24" s="184"/>
      <c r="H24" s="184"/>
    </row>
  </sheetData>
  <mergeCells count="8">
    <mergeCell ref="A3:O3"/>
    <mergeCell ref="A19:D19"/>
    <mergeCell ref="A20:H21"/>
    <mergeCell ref="A22:H24"/>
    <mergeCell ref="A11:H11"/>
    <mergeCell ref="A15:J18"/>
    <mergeCell ref="A13:L13"/>
    <mergeCell ref="A12:L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426"/>
  <sheetViews>
    <sheetView showGridLines="0" zoomScaleNormal="100" workbookViewId="0">
      <selection activeCell="E11" sqref="E11"/>
    </sheetView>
  </sheetViews>
  <sheetFormatPr defaultColWidth="9.109375" defaultRowHeight="10.199999999999999" x14ac:dyDescent="0.3"/>
  <cols>
    <col min="1" max="1" width="24.44140625" style="33" bestFit="1" customWidth="1"/>
    <col min="2" max="2" width="8.6640625" style="33" bestFit="1" customWidth="1"/>
    <col min="3" max="6" width="8.33203125" style="33" bestFit="1" customWidth="1"/>
    <col min="7" max="7" width="7" style="33" bestFit="1" customWidth="1"/>
    <col min="8" max="8" width="8.33203125" style="33" bestFit="1" customWidth="1"/>
    <col min="9" max="9" width="15.44140625" style="33" customWidth="1"/>
    <col min="10" max="11" width="9.109375" style="33"/>
    <col min="12" max="12" width="10.6640625" style="33" bestFit="1" customWidth="1"/>
    <col min="13" max="16" width="7.33203125" style="33" bestFit="1" customWidth="1"/>
    <col min="17" max="17" width="6.109375" style="33" bestFit="1" customWidth="1"/>
    <col min="18" max="18" width="7.44140625" style="33" bestFit="1" customWidth="1"/>
    <col min="19" max="21" width="9.109375" style="33"/>
    <col min="22" max="22" width="8.88671875" style="33" customWidth="1"/>
    <col min="23" max="16384" width="9.109375" style="33"/>
  </cols>
  <sheetData>
    <row r="3" spans="1:8" ht="15" customHeight="1" x14ac:dyDescent="0.3">
      <c r="A3" s="195" t="s">
        <v>114</v>
      </c>
      <c r="B3" s="195"/>
      <c r="C3" s="195"/>
      <c r="D3" s="195"/>
      <c r="E3" s="195"/>
      <c r="F3" s="195"/>
      <c r="G3" s="195"/>
      <c r="H3" s="195"/>
    </row>
    <row r="4" spans="1:8" ht="15" customHeight="1" x14ac:dyDescent="0.3">
      <c r="A4" s="195" t="s">
        <v>208</v>
      </c>
      <c r="B4" s="195"/>
      <c r="C4" s="195"/>
      <c r="D4" s="195"/>
      <c r="E4" s="195"/>
      <c r="F4" s="195"/>
      <c r="G4" s="195"/>
      <c r="H4" s="195"/>
    </row>
    <row r="5" spans="1:8" ht="15" customHeight="1" x14ac:dyDescent="0.3">
      <c r="A5" s="102" t="s">
        <v>67</v>
      </c>
      <c r="B5" s="51"/>
      <c r="C5" s="51" t="s">
        <v>68</v>
      </c>
      <c r="D5" s="51" t="s">
        <v>69</v>
      </c>
      <c r="E5" s="51" t="s">
        <v>70</v>
      </c>
      <c r="F5" s="51" t="s">
        <v>71</v>
      </c>
      <c r="G5" s="51" t="s">
        <v>3</v>
      </c>
      <c r="H5" s="51" t="s">
        <v>4</v>
      </c>
    </row>
    <row r="6" spans="1:8" ht="15" customHeight="1" x14ac:dyDescent="0.3">
      <c r="A6" s="198" t="s">
        <v>22</v>
      </c>
      <c r="B6" s="152" t="s">
        <v>0</v>
      </c>
      <c r="C6" s="151">
        <v>10</v>
      </c>
      <c r="D6" s="151">
        <v>17</v>
      </c>
      <c r="E6" s="151">
        <v>18</v>
      </c>
      <c r="F6" s="151">
        <v>28</v>
      </c>
      <c r="G6" s="151">
        <v>2</v>
      </c>
      <c r="H6" s="153">
        <f>SUM(C6:G6)</f>
        <v>75</v>
      </c>
    </row>
    <row r="7" spans="1:8" ht="15" customHeight="1" x14ac:dyDescent="0.3">
      <c r="A7" s="198"/>
      <c r="B7" s="152" t="s">
        <v>1</v>
      </c>
      <c r="C7" s="151">
        <v>2067</v>
      </c>
      <c r="D7" s="151">
        <v>1746</v>
      </c>
      <c r="E7" s="151">
        <v>1070</v>
      </c>
      <c r="F7" s="151">
        <v>1020</v>
      </c>
      <c r="G7" s="151">
        <v>36</v>
      </c>
      <c r="H7" s="153">
        <f t="shared" ref="H7:H29" si="0">SUM(C7:G7)</f>
        <v>5939</v>
      </c>
    </row>
    <row r="8" spans="1:8" ht="15" customHeight="1" x14ac:dyDescent="0.3">
      <c r="A8" s="198"/>
      <c r="B8" s="152" t="s">
        <v>2</v>
      </c>
      <c r="C8" s="151">
        <v>4079</v>
      </c>
      <c r="D8" s="151">
        <v>3805</v>
      </c>
      <c r="E8" s="151">
        <v>2402</v>
      </c>
      <c r="F8" s="151">
        <v>1954</v>
      </c>
      <c r="G8" s="151">
        <v>68</v>
      </c>
      <c r="H8" s="153">
        <f t="shared" si="0"/>
        <v>12308</v>
      </c>
    </row>
    <row r="9" spans="1:8" ht="15" customHeight="1" x14ac:dyDescent="0.3">
      <c r="A9" s="197" t="s">
        <v>23</v>
      </c>
      <c r="B9" s="154" t="s">
        <v>0</v>
      </c>
      <c r="C9" s="150">
        <v>4</v>
      </c>
      <c r="D9" s="150">
        <v>6</v>
      </c>
      <c r="E9" s="150">
        <v>5</v>
      </c>
      <c r="F9" s="150">
        <v>11</v>
      </c>
      <c r="G9" s="150">
        <v>3</v>
      </c>
      <c r="H9" s="155">
        <f t="shared" si="0"/>
        <v>29</v>
      </c>
    </row>
    <row r="10" spans="1:8" ht="15" customHeight="1" x14ac:dyDescent="0.3">
      <c r="A10" s="197"/>
      <c r="B10" s="154" t="s">
        <v>1</v>
      </c>
      <c r="C10" s="150">
        <v>262</v>
      </c>
      <c r="D10" s="150">
        <v>229</v>
      </c>
      <c r="E10" s="150">
        <v>197</v>
      </c>
      <c r="F10" s="150">
        <v>421</v>
      </c>
      <c r="G10" s="150">
        <v>63</v>
      </c>
      <c r="H10" s="155">
        <f t="shared" si="0"/>
        <v>1172</v>
      </c>
    </row>
    <row r="11" spans="1:8" ht="15" customHeight="1" x14ac:dyDescent="0.3">
      <c r="A11" s="197"/>
      <c r="B11" s="154" t="s">
        <v>2</v>
      </c>
      <c r="C11" s="150">
        <v>498</v>
      </c>
      <c r="D11" s="150">
        <v>427</v>
      </c>
      <c r="E11" s="150">
        <v>365</v>
      </c>
      <c r="F11" s="150">
        <v>805</v>
      </c>
      <c r="G11" s="150">
        <v>118</v>
      </c>
      <c r="H11" s="155">
        <f t="shared" si="0"/>
        <v>2213</v>
      </c>
    </row>
    <row r="12" spans="1:8" ht="15" customHeight="1" x14ac:dyDescent="0.3">
      <c r="A12" s="198" t="s">
        <v>24</v>
      </c>
      <c r="B12" s="152" t="s">
        <v>0</v>
      </c>
      <c r="C12" s="151">
        <v>0</v>
      </c>
      <c r="D12" s="151">
        <v>2</v>
      </c>
      <c r="E12" s="151">
        <v>2</v>
      </c>
      <c r="F12" s="151">
        <v>9</v>
      </c>
      <c r="G12" s="151">
        <v>0</v>
      </c>
      <c r="H12" s="153">
        <f t="shared" si="0"/>
        <v>13</v>
      </c>
    </row>
    <row r="13" spans="1:8" ht="15" customHeight="1" x14ac:dyDescent="0.3">
      <c r="A13" s="198"/>
      <c r="B13" s="152" t="s">
        <v>1</v>
      </c>
      <c r="C13" s="151">
        <v>0</v>
      </c>
      <c r="D13" s="151">
        <v>336</v>
      </c>
      <c r="E13" s="151">
        <v>28</v>
      </c>
      <c r="F13" s="151">
        <v>234</v>
      </c>
      <c r="G13" s="151">
        <v>0</v>
      </c>
      <c r="H13" s="153">
        <f t="shared" si="0"/>
        <v>598</v>
      </c>
    </row>
    <row r="14" spans="1:8" ht="15" customHeight="1" x14ac:dyDescent="0.3">
      <c r="A14" s="198"/>
      <c r="B14" s="152" t="s">
        <v>2</v>
      </c>
      <c r="C14" s="151">
        <v>0</v>
      </c>
      <c r="D14" s="151">
        <v>662</v>
      </c>
      <c r="E14" s="151">
        <v>59</v>
      </c>
      <c r="F14" s="151">
        <v>432</v>
      </c>
      <c r="G14" s="151">
        <v>0</v>
      </c>
      <c r="H14" s="153">
        <f t="shared" si="0"/>
        <v>1153</v>
      </c>
    </row>
    <row r="15" spans="1:8" ht="15" customHeight="1" x14ac:dyDescent="0.3">
      <c r="A15" s="197" t="s">
        <v>25</v>
      </c>
      <c r="B15" s="154" t="s">
        <v>0</v>
      </c>
      <c r="C15" s="150">
        <v>0</v>
      </c>
      <c r="D15" s="150">
        <v>0</v>
      </c>
      <c r="E15" s="150">
        <v>0</v>
      </c>
      <c r="F15" s="150">
        <v>7</v>
      </c>
      <c r="G15" s="150">
        <v>1</v>
      </c>
      <c r="H15" s="155">
        <f t="shared" si="0"/>
        <v>8</v>
      </c>
    </row>
    <row r="16" spans="1:8" ht="15" customHeight="1" x14ac:dyDescent="0.3">
      <c r="A16" s="197"/>
      <c r="B16" s="154" t="s">
        <v>1</v>
      </c>
      <c r="C16" s="150">
        <v>0</v>
      </c>
      <c r="D16" s="150">
        <v>0</v>
      </c>
      <c r="E16" s="150">
        <v>0</v>
      </c>
      <c r="F16" s="150">
        <v>225</v>
      </c>
      <c r="G16" s="150">
        <v>21</v>
      </c>
      <c r="H16" s="155">
        <f t="shared" si="0"/>
        <v>246</v>
      </c>
    </row>
    <row r="17" spans="1:8" ht="15" customHeight="1" x14ac:dyDescent="0.3">
      <c r="A17" s="197"/>
      <c r="B17" s="154" t="s">
        <v>2</v>
      </c>
      <c r="C17" s="150">
        <v>0</v>
      </c>
      <c r="D17" s="150">
        <v>0</v>
      </c>
      <c r="E17" s="150">
        <v>0</v>
      </c>
      <c r="F17" s="150">
        <v>417</v>
      </c>
      <c r="G17" s="150">
        <v>42</v>
      </c>
      <c r="H17" s="155">
        <f t="shared" si="0"/>
        <v>459</v>
      </c>
    </row>
    <row r="18" spans="1:8" ht="15" customHeight="1" x14ac:dyDescent="0.3">
      <c r="A18" s="198" t="s">
        <v>26</v>
      </c>
      <c r="B18" s="152" t="s">
        <v>0</v>
      </c>
      <c r="C18" s="151">
        <v>32</v>
      </c>
      <c r="D18" s="151">
        <v>76</v>
      </c>
      <c r="E18" s="151">
        <v>70</v>
      </c>
      <c r="F18" s="151">
        <v>65</v>
      </c>
      <c r="G18" s="151">
        <v>52</v>
      </c>
      <c r="H18" s="153">
        <f t="shared" si="0"/>
        <v>295</v>
      </c>
    </row>
    <row r="19" spans="1:8" ht="15" customHeight="1" x14ac:dyDescent="0.3">
      <c r="A19" s="198"/>
      <c r="B19" s="152" t="s">
        <v>1</v>
      </c>
      <c r="C19" s="151">
        <v>5376</v>
      </c>
      <c r="D19" s="151">
        <v>6078</v>
      </c>
      <c r="E19" s="151">
        <v>3506</v>
      </c>
      <c r="F19" s="151">
        <v>2076</v>
      </c>
      <c r="G19" s="151">
        <v>1229</v>
      </c>
      <c r="H19" s="153">
        <f t="shared" si="0"/>
        <v>18265</v>
      </c>
    </row>
    <row r="20" spans="1:8" ht="15" customHeight="1" x14ac:dyDescent="0.3">
      <c r="A20" s="198"/>
      <c r="B20" s="152" t="s">
        <v>2</v>
      </c>
      <c r="C20" s="151">
        <v>10339</v>
      </c>
      <c r="D20" s="151">
        <v>11493</v>
      </c>
      <c r="E20" s="151">
        <v>6429</v>
      </c>
      <c r="F20" s="151">
        <v>3760</v>
      </c>
      <c r="G20" s="151">
        <v>2932</v>
      </c>
      <c r="H20" s="153">
        <f t="shared" si="0"/>
        <v>34953</v>
      </c>
    </row>
    <row r="21" spans="1:8" ht="15" customHeight="1" x14ac:dyDescent="0.3">
      <c r="A21" s="197" t="s">
        <v>27</v>
      </c>
      <c r="B21" s="154" t="s">
        <v>0</v>
      </c>
      <c r="C21" s="150">
        <v>6</v>
      </c>
      <c r="D21" s="150">
        <v>21</v>
      </c>
      <c r="E21" s="150">
        <v>56</v>
      </c>
      <c r="F21" s="150">
        <v>69</v>
      </c>
      <c r="G21" s="150">
        <v>38</v>
      </c>
      <c r="H21" s="155">
        <f t="shared" si="0"/>
        <v>190</v>
      </c>
    </row>
    <row r="22" spans="1:8" ht="15" customHeight="1" x14ac:dyDescent="0.3">
      <c r="A22" s="197"/>
      <c r="B22" s="154" t="s">
        <v>1</v>
      </c>
      <c r="C22" s="150">
        <v>276</v>
      </c>
      <c r="D22" s="150">
        <v>526</v>
      </c>
      <c r="E22" s="150">
        <v>1277</v>
      </c>
      <c r="F22" s="150">
        <v>1468</v>
      </c>
      <c r="G22" s="150">
        <v>554</v>
      </c>
      <c r="H22" s="155">
        <f t="shared" si="0"/>
        <v>4101</v>
      </c>
    </row>
    <row r="23" spans="1:8" ht="15" customHeight="1" x14ac:dyDescent="0.3">
      <c r="A23" s="197"/>
      <c r="B23" s="154" t="s">
        <v>2</v>
      </c>
      <c r="C23" s="150">
        <v>567</v>
      </c>
      <c r="D23" s="150">
        <v>1018</v>
      </c>
      <c r="E23" s="150">
        <v>2477</v>
      </c>
      <c r="F23" s="150">
        <v>2785</v>
      </c>
      <c r="G23" s="150">
        <v>1092</v>
      </c>
      <c r="H23" s="155">
        <f t="shared" si="0"/>
        <v>7939</v>
      </c>
    </row>
    <row r="24" spans="1:8" ht="15" customHeight="1" x14ac:dyDescent="0.3">
      <c r="A24" s="198" t="s">
        <v>28</v>
      </c>
      <c r="B24" s="152" t="s">
        <v>0</v>
      </c>
      <c r="C24" s="151">
        <v>4</v>
      </c>
      <c r="D24" s="151">
        <v>15</v>
      </c>
      <c r="E24" s="151">
        <v>9</v>
      </c>
      <c r="F24" s="151">
        <v>13</v>
      </c>
      <c r="G24" s="151">
        <v>2</v>
      </c>
      <c r="H24" s="153">
        <f t="shared" si="0"/>
        <v>43</v>
      </c>
    </row>
    <row r="25" spans="1:8" ht="15" customHeight="1" x14ac:dyDescent="0.3">
      <c r="A25" s="198"/>
      <c r="B25" s="152" t="s">
        <v>1</v>
      </c>
      <c r="C25" s="151">
        <v>607</v>
      </c>
      <c r="D25" s="151">
        <v>1085</v>
      </c>
      <c r="E25" s="151">
        <v>486</v>
      </c>
      <c r="F25" s="151">
        <v>470</v>
      </c>
      <c r="G25" s="151">
        <v>44</v>
      </c>
      <c r="H25" s="153">
        <f t="shared" si="0"/>
        <v>2692</v>
      </c>
    </row>
    <row r="26" spans="1:8" ht="15" customHeight="1" x14ac:dyDescent="0.3">
      <c r="A26" s="198"/>
      <c r="B26" s="152" t="s">
        <v>2</v>
      </c>
      <c r="C26" s="151">
        <v>1269</v>
      </c>
      <c r="D26" s="151">
        <v>2072</v>
      </c>
      <c r="E26" s="151">
        <v>875</v>
      </c>
      <c r="F26" s="151">
        <v>800</v>
      </c>
      <c r="G26" s="151">
        <v>88</v>
      </c>
      <c r="H26" s="153">
        <f t="shared" si="0"/>
        <v>5104</v>
      </c>
    </row>
    <row r="27" spans="1:8" ht="15" customHeight="1" x14ac:dyDescent="0.3">
      <c r="A27" s="197" t="s">
        <v>32</v>
      </c>
      <c r="B27" s="154" t="s">
        <v>0</v>
      </c>
      <c r="C27" s="150">
        <v>1</v>
      </c>
      <c r="D27" s="150">
        <v>3</v>
      </c>
      <c r="E27" s="150">
        <v>9</v>
      </c>
      <c r="F27" s="150">
        <v>22</v>
      </c>
      <c r="G27" s="150">
        <v>10</v>
      </c>
      <c r="H27" s="155">
        <f t="shared" si="0"/>
        <v>45</v>
      </c>
    </row>
    <row r="28" spans="1:8" ht="15" customHeight="1" x14ac:dyDescent="0.3">
      <c r="A28" s="197"/>
      <c r="B28" s="154" t="s">
        <v>1</v>
      </c>
      <c r="C28" s="150">
        <v>77</v>
      </c>
      <c r="D28" s="150">
        <v>136</v>
      </c>
      <c r="E28" s="150">
        <v>517</v>
      </c>
      <c r="F28" s="150">
        <v>807</v>
      </c>
      <c r="G28" s="150">
        <v>277</v>
      </c>
      <c r="H28" s="155">
        <f t="shared" si="0"/>
        <v>1814</v>
      </c>
    </row>
    <row r="29" spans="1:8" ht="15" customHeight="1" x14ac:dyDescent="0.3">
      <c r="A29" s="197"/>
      <c r="B29" s="154" t="s">
        <v>2</v>
      </c>
      <c r="C29" s="150">
        <v>125</v>
      </c>
      <c r="D29" s="150">
        <v>226</v>
      </c>
      <c r="E29" s="150">
        <v>949</v>
      </c>
      <c r="F29" s="150">
        <v>1455</v>
      </c>
      <c r="G29" s="150">
        <v>514</v>
      </c>
      <c r="H29" s="155">
        <f t="shared" si="0"/>
        <v>3269</v>
      </c>
    </row>
    <row r="30" spans="1:8" ht="15" customHeight="1" x14ac:dyDescent="0.3">
      <c r="A30" s="189" t="s">
        <v>4</v>
      </c>
      <c r="B30" s="130" t="s">
        <v>0</v>
      </c>
      <c r="C30" s="131">
        <f>C6+C9+C12+C15+C18+C21+C24+C27</f>
        <v>57</v>
      </c>
      <c r="D30" s="131">
        <f t="shared" ref="D30:H30" si="1">D6+D9+D12+D15+D18+D21+D24+D27</f>
        <v>140</v>
      </c>
      <c r="E30" s="131">
        <f t="shared" si="1"/>
        <v>169</v>
      </c>
      <c r="F30" s="131">
        <f t="shared" si="1"/>
        <v>224</v>
      </c>
      <c r="G30" s="131">
        <f t="shared" si="1"/>
        <v>108</v>
      </c>
      <c r="H30" s="131">
        <f t="shared" si="1"/>
        <v>698</v>
      </c>
    </row>
    <row r="31" spans="1:8" ht="15" customHeight="1" x14ac:dyDescent="0.3">
      <c r="A31" s="189"/>
      <c r="B31" s="130" t="s">
        <v>1</v>
      </c>
      <c r="C31" s="131">
        <f t="shared" ref="C31:H31" si="2">C7+C10+C13+C16+C19+C22+C25+C28</f>
        <v>8665</v>
      </c>
      <c r="D31" s="131">
        <f t="shared" si="2"/>
        <v>10136</v>
      </c>
      <c r="E31" s="131">
        <f t="shared" si="2"/>
        <v>7081</v>
      </c>
      <c r="F31" s="131">
        <f t="shared" si="2"/>
        <v>6721</v>
      </c>
      <c r="G31" s="131">
        <f t="shared" si="2"/>
        <v>2224</v>
      </c>
      <c r="H31" s="131">
        <f t="shared" si="2"/>
        <v>34827</v>
      </c>
    </row>
    <row r="32" spans="1:8" ht="15" customHeight="1" x14ac:dyDescent="0.3">
      <c r="A32" s="189"/>
      <c r="B32" s="130" t="s">
        <v>2</v>
      </c>
      <c r="C32" s="131">
        <f t="shared" ref="C32:H32" si="3">C8+C11+C14+C17+C20+C23+C26+C29</f>
        <v>16877</v>
      </c>
      <c r="D32" s="131">
        <f t="shared" si="3"/>
        <v>19703</v>
      </c>
      <c r="E32" s="131">
        <f t="shared" si="3"/>
        <v>13556</v>
      </c>
      <c r="F32" s="131">
        <f t="shared" si="3"/>
        <v>12408</v>
      </c>
      <c r="G32" s="131">
        <f t="shared" si="3"/>
        <v>4854</v>
      </c>
      <c r="H32" s="131">
        <f t="shared" si="3"/>
        <v>67398</v>
      </c>
    </row>
    <row r="33" spans="1:8" ht="15" customHeight="1" x14ac:dyDescent="0.3">
      <c r="A33" s="190" t="s">
        <v>161</v>
      </c>
      <c r="B33" s="190"/>
      <c r="C33" s="190"/>
      <c r="D33" s="190"/>
      <c r="E33" s="190"/>
      <c r="F33" s="40"/>
      <c r="G33" s="40"/>
      <c r="H33" s="40"/>
    </row>
    <row r="34" spans="1:8" ht="15" customHeight="1" x14ac:dyDescent="0.3"/>
    <row r="35" spans="1:8" ht="15" customHeight="1" x14ac:dyDescent="0.3"/>
    <row r="36" spans="1:8" ht="15" customHeight="1" x14ac:dyDescent="0.3">
      <c r="A36" s="195" t="s">
        <v>114</v>
      </c>
      <c r="B36" s="195"/>
      <c r="C36" s="195"/>
      <c r="D36" s="195"/>
      <c r="E36" s="195"/>
      <c r="F36" s="195"/>
      <c r="G36" s="195"/>
      <c r="H36" s="195"/>
    </row>
    <row r="37" spans="1:8" ht="15" customHeight="1" x14ac:dyDescent="0.3">
      <c r="A37" s="195" t="s">
        <v>166</v>
      </c>
      <c r="B37" s="195"/>
      <c r="C37" s="195"/>
      <c r="D37" s="195"/>
      <c r="E37" s="195"/>
      <c r="F37" s="195"/>
      <c r="G37" s="195"/>
      <c r="H37" s="195"/>
    </row>
    <row r="38" spans="1:8" ht="15" customHeight="1" x14ac:dyDescent="0.3">
      <c r="A38" s="102" t="s">
        <v>67</v>
      </c>
      <c r="B38" s="51"/>
      <c r="C38" s="51" t="s">
        <v>68</v>
      </c>
      <c r="D38" s="51" t="s">
        <v>69</v>
      </c>
      <c r="E38" s="51" t="s">
        <v>70</v>
      </c>
      <c r="F38" s="51" t="s">
        <v>71</v>
      </c>
      <c r="G38" s="51" t="s">
        <v>3</v>
      </c>
      <c r="H38" s="51" t="s">
        <v>4</v>
      </c>
    </row>
    <row r="39" spans="1:8" ht="15" customHeight="1" x14ac:dyDescent="0.3">
      <c r="A39" s="198" t="s">
        <v>22</v>
      </c>
      <c r="B39" s="152" t="s">
        <v>0</v>
      </c>
      <c r="C39" s="151">
        <v>10</v>
      </c>
      <c r="D39" s="151">
        <v>17</v>
      </c>
      <c r="E39" s="151">
        <v>18</v>
      </c>
      <c r="F39" s="151">
        <v>28</v>
      </c>
      <c r="G39" s="151">
        <v>2</v>
      </c>
      <c r="H39" s="153">
        <f>SUM(C39:G39)</f>
        <v>75</v>
      </c>
    </row>
    <row r="40" spans="1:8" ht="15" customHeight="1" x14ac:dyDescent="0.3">
      <c r="A40" s="198"/>
      <c r="B40" s="152" t="s">
        <v>1</v>
      </c>
      <c r="C40" s="151">
        <v>2067</v>
      </c>
      <c r="D40" s="151">
        <v>1745</v>
      </c>
      <c r="E40" s="151">
        <v>1160</v>
      </c>
      <c r="F40" s="151">
        <v>1020</v>
      </c>
      <c r="G40" s="151">
        <v>36</v>
      </c>
      <c r="H40" s="153">
        <f t="shared" ref="H40:H62" si="4">SUM(C40:G40)</f>
        <v>6028</v>
      </c>
    </row>
    <row r="41" spans="1:8" ht="15" customHeight="1" x14ac:dyDescent="0.3">
      <c r="A41" s="198"/>
      <c r="B41" s="152" t="s">
        <v>2</v>
      </c>
      <c r="C41" s="151">
        <v>4079</v>
      </c>
      <c r="D41" s="151">
        <v>3804</v>
      </c>
      <c r="E41" s="151">
        <v>2576</v>
      </c>
      <c r="F41" s="151">
        <v>1954</v>
      </c>
      <c r="G41" s="151">
        <v>68</v>
      </c>
      <c r="H41" s="153">
        <f t="shared" si="4"/>
        <v>12481</v>
      </c>
    </row>
    <row r="42" spans="1:8" ht="15" customHeight="1" x14ac:dyDescent="0.3">
      <c r="A42" s="197" t="s">
        <v>23</v>
      </c>
      <c r="B42" s="154" t="s">
        <v>0</v>
      </c>
      <c r="C42" s="150">
        <v>4</v>
      </c>
      <c r="D42" s="150">
        <v>6</v>
      </c>
      <c r="E42" s="150">
        <v>5</v>
      </c>
      <c r="F42" s="150">
        <v>11</v>
      </c>
      <c r="G42" s="150">
        <v>3</v>
      </c>
      <c r="H42" s="155">
        <f t="shared" si="4"/>
        <v>29</v>
      </c>
    </row>
    <row r="43" spans="1:8" ht="15" customHeight="1" x14ac:dyDescent="0.3">
      <c r="A43" s="197"/>
      <c r="B43" s="154" t="s">
        <v>1</v>
      </c>
      <c r="C43" s="150">
        <v>262</v>
      </c>
      <c r="D43" s="150">
        <v>229</v>
      </c>
      <c r="E43" s="150">
        <v>197</v>
      </c>
      <c r="F43" s="150">
        <v>421</v>
      </c>
      <c r="G43" s="150">
        <v>63</v>
      </c>
      <c r="H43" s="155">
        <f t="shared" si="4"/>
        <v>1172</v>
      </c>
    </row>
    <row r="44" spans="1:8" ht="15" customHeight="1" x14ac:dyDescent="0.3">
      <c r="A44" s="197"/>
      <c r="B44" s="154" t="s">
        <v>2</v>
      </c>
      <c r="C44" s="150">
        <v>498</v>
      </c>
      <c r="D44" s="150">
        <v>427</v>
      </c>
      <c r="E44" s="150">
        <v>365</v>
      </c>
      <c r="F44" s="150">
        <v>805</v>
      </c>
      <c r="G44" s="150">
        <v>118</v>
      </c>
      <c r="H44" s="155">
        <f t="shared" si="4"/>
        <v>2213</v>
      </c>
    </row>
    <row r="45" spans="1:8" ht="15" customHeight="1" x14ac:dyDescent="0.3">
      <c r="A45" s="198" t="s">
        <v>24</v>
      </c>
      <c r="B45" s="152" t="s">
        <v>0</v>
      </c>
      <c r="C45" s="151">
        <v>0</v>
      </c>
      <c r="D45" s="151">
        <v>2</v>
      </c>
      <c r="E45" s="151">
        <v>2</v>
      </c>
      <c r="F45" s="151">
        <v>9</v>
      </c>
      <c r="G45" s="151">
        <v>0</v>
      </c>
      <c r="H45" s="153">
        <f t="shared" si="4"/>
        <v>13</v>
      </c>
    </row>
    <row r="46" spans="1:8" ht="15" customHeight="1" x14ac:dyDescent="0.3">
      <c r="A46" s="198"/>
      <c r="B46" s="152" t="s">
        <v>1</v>
      </c>
      <c r="C46" s="151">
        <v>0</v>
      </c>
      <c r="D46" s="151">
        <v>336</v>
      </c>
      <c r="E46" s="151">
        <v>28</v>
      </c>
      <c r="F46" s="151">
        <v>234</v>
      </c>
      <c r="G46" s="151">
        <v>0</v>
      </c>
      <c r="H46" s="153">
        <f t="shared" si="4"/>
        <v>598</v>
      </c>
    </row>
    <row r="47" spans="1:8" ht="15" customHeight="1" x14ac:dyDescent="0.3">
      <c r="A47" s="198"/>
      <c r="B47" s="152" t="s">
        <v>2</v>
      </c>
      <c r="C47" s="151">
        <v>0</v>
      </c>
      <c r="D47" s="151">
        <v>662</v>
      </c>
      <c r="E47" s="151">
        <v>59</v>
      </c>
      <c r="F47" s="151">
        <v>432</v>
      </c>
      <c r="G47" s="151">
        <v>0</v>
      </c>
      <c r="H47" s="153">
        <f t="shared" si="4"/>
        <v>1153</v>
      </c>
    </row>
    <row r="48" spans="1:8" ht="15" customHeight="1" x14ac:dyDescent="0.3">
      <c r="A48" s="197" t="s">
        <v>25</v>
      </c>
      <c r="B48" s="154" t="s">
        <v>0</v>
      </c>
      <c r="C48" s="150">
        <v>0</v>
      </c>
      <c r="D48" s="150">
        <v>0</v>
      </c>
      <c r="E48" s="150">
        <v>0</v>
      </c>
      <c r="F48" s="150">
        <v>8</v>
      </c>
      <c r="G48" s="150">
        <v>1</v>
      </c>
      <c r="H48" s="155">
        <f t="shared" si="4"/>
        <v>9</v>
      </c>
    </row>
    <row r="49" spans="1:8" ht="15" customHeight="1" x14ac:dyDescent="0.3">
      <c r="A49" s="197"/>
      <c r="B49" s="154" t="s">
        <v>1</v>
      </c>
      <c r="C49" s="150">
        <v>0</v>
      </c>
      <c r="D49" s="150">
        <v>0</v>
      </c>
      <c r="E49" s="150">
        <v>0</v>
      </c>
      <c r="F49" s="150">
        <v>255</v>
      </c>
      <c r="G49" s="150">
        <v>21</v>
      </c>
      <c r="H49" s="155">
        <f t="shared" si="4"/>
        <v>276</v>
      </c>
    </row>
    <row r="50" spans="1:8" ht="15" customHeight="1" x14ac:dyDescent="0.3">
      <c r="A50" s="197"/>
      <c r="B50" s="154" t="s">
        <v>2</v>
      </c>
      <c r="C50" s="150">
        <v>0</v>
      </c>
      <c r="D50" s="150">
        <v>0</v>
      </c>
      <c r="E50" s="150">
        <v>0</v>
      </c>
      <c r="F50" s="150">
        <v>470</v>
      </c>
      <c r="G50" s="150">
        <v>42</v>
      </c>
      <c r="H50" s="155">
        <f t="shared" si="4"/>
        <v>512</v>
      </c>
    </row>
    <row r="51" spans="1:8" ht="15" customHeight="1" x14ac:dyDescent="0.3">
      <c r="A51" s="198" t="s">
        <v>26</v>
      </c>
      <c r="B51" s="152" t="s">
        <v>0</v>
      </c>
      <c r="C51" s="151">
        <v>28</v>
      </c>
      <c r="D51" s="151">
        <v>75</v>
      </c>
      <c r="E51" s="151">
        <v>72</v>
      </c>
      <c r="F51" s="151">
        <v>62</v>
      </c>
      <c r="G51" s="151">
        <v>55</v>
      </c>
      <c r="H51" s="153">
        <f t="shared" si="4"/>
        <v>292</v>
      </c>
    </row>
    <row r="52" spans="1:8" ht="15" customHeight="1" x14ac:dyDescent="0.3">
      <c r="A52" s="198"/>
      <c r="B52" s="152" t="s">
        <v>1</v>
      </c>
      <c r="C52" s="151">
        <v>4803</v>
      </c>
      <c r="D52" s="151">
        <v>6117</v>
      </c>
      <c r="E52" s="151">
        <v>3682</v>
      </c>
      <c r="F52" s="151">
        <v>2016</v>
      </c>
      <c r="G52" s="151">
        <v>1286</v>
      </c>
      <c r="H52" s="153">
        <f t="shared" si="4"/>
        <v>17904</v>
      </c>
    </row>
    <row r="53" spans="1:8" ht="15" customHeight="1" x14ac:dyDescent="0.3">
      <c r="A53" s="198"/>
      <c r="B53" s="152" t="s">
        <v>2</v>
      </c>
      <c r="C53" s="151">
        <v>9117</v>
      </c>
      <c r="D53" s="151">
        <v>11627</v>
      </c>
      <c r="E53" s="151">
        <v>6734</v>
      </c>
      <c r="F53" s="151">
        <v>3648</v>
      </c>
      <c r="G53" s="151">
        <v>3039</v>
      </c>
      <c r="H53" s="153">
        <f t="shared" si="4"/>
        <v>34165</v>
      </c>
    </row>
    <row r="54" spans="1:8" ht="15" customHeight="1" x14ac:dyDescent="0.3">
      <c r="A54" s="197" t="s">
        <v>27</v>
      </c>
      <c r="B54" s="154" t="s">
        <v>0</v>
      </c>
      <c r="C54" s="150">
        <v>5</v>
      </c>
      <c r="D54" s="150">
        <v>21</v>
      </c>
      <c r="E54" s="150">
        <v>54</v>
      </c>
      <c r="F54" s="150">
        <v>72</v>
      </c>
      <c r="G54" s="150">
        <v>39</v>
      </c>
      <c r="H54" s="155">
        <f t="shared" si="4"/>
        <v>191</v>
      </c>
    </row>
    <row r="55" spans="1:8" ht="15" customHeight="1" x14ac:dyDescent="0.3">
      <c r="A55" s="197"/>
      <c r="B55" s="154" t="s">
        <v>1</v>
      </c>
      <c r="C55" s="150">
        <v>175</v>
      </c>
      <c r="D55" s="150">
        <v>526</v>
      </c>
      <c r="E55" s="150">
        <v>1347</v>
      </c>
      <c r="F55" s="150">
        <v>1549</v>
      </c>
      <c r="G55" s="150">
        <v>569</v>
      </c>
      <c r="H55" s="155">
        <f t="shared" si="4"/>
        <v>4166</v>
      </c>
    </row>
    <row r="56" spans="1:8" ht="15" customHeight="1" x14ac:dyDescent="0.3">
      <c r="A56" s="197"/>
      <c r="B56" s="154" t="s">
        <v>2</v>
      </c>
      <c r="C56" s="150">
        <v>358</v>
      </c>
      <c r="D56" s="150">
        <v>1018</v>
      </c>
      <c r="E56" s="150">
        <v>2572</v>
      </c>
      <c r="F56" s="150">
        <v>2937</v>
      </c>
      <c r="G56" s="150">
        <v>1126</v>
      </c>
      <c r="H56" s="155">
        <f t="shared" si="4"/>
        <v>8011</v>
      </c>
    </row>
    <row r="57" spans="1:8" ht="15" customHeight="1" x14ac:dyDescent="0.3">
      <c r="A57" s="198" t="s">
        <v>28</v>
      </c>
      <c r="B57" s="152" t="s">
        <v>0</v>
      </c>
      <c r="C57" s="151">
        <v>3</v>
      </c>
      <c r="D57" s="151">
        <v>15</v>
      </c>
      <c r="E57" s="151">
        <v>10</v>
      </c>
      <c r="F57" s="151">
        <v>15</v>
      </c>
      <c r="G57" s="151">
        <v>3</v>
      </c>
      <c r="H57" s="153">
        <f t="shared" si="4"/>
        <v>46</v>
      </c>
    </row>
    <row r="58" spans="1:8" ht="15" customHeight="1" x14ac:dyDescent="0.3">
      <c r="A58" s="198"/>
      <c r="B58" s="152" t="s">
        <v>1</v>
      </c>
      <c r="C58" s="151">
        <v>436</v>
      </c>
      <c r="D58" s="151">
        <v>1085</v>
      </c>
      <c r="E58" s="151">
        <v>572</v>
      </c>
      <c r="F58" s="151">
        <v>534</v>
      </c>
      <c r="G58" s="151">
        <v>61</v>
      </c>
      <c r="H58" s="153">
        <f t="shared" si="4"/>
        <v>2688</v>
      </c>
    </row>
    <row r="59" spans="1:8" ht="15" customHeight="1" x14ac:dyDescent="0.3">
      <c r="A59" s="198"/>
      <c r="B59" s="152" t="s">
        <v>2</v>
      </c>
      <c r="C59" s="151">
        <v>927</v>
      </c>
      <c r="D59" s="151">
        <v>2072</v>
      </c>
      <c r="E59" s="151">
        <v>1037</v>
      </c>
      <c r="F59" s="151">
        <v>919</v>
      </c>
      <c r="G59" s="151">
        <v>136</v>
      </c>
      <c r="H59" s="153">
        <f t="shared" si="4"/>
        <v>5091</v>
      </c>
    </row>
    <row r="60" spans="1:8" ht="15" customHeight="1" x14ac:dyDescent="0.3">
      <c r="A60" s="197" t="s">
        <v>32</v>
      </c>
      <c r="B60" s="154" t="s">
        <v>0</v>
      </c>
      <c r="C60" s="150">
        <v>1</v>
      </c>
      <c r="D60" s="150">
        <v>2</v>
      </c>
      <c r="E60" s="150">
        <v>8</v>
      </c>
      <c r="F60" s="150">
        <v>22</v>
      </c>
      <c r="G60" s="150">
        <v>10</v>
      </c>
      <c r="H60" s="155">
        <f t="shared" si="4"/>
        <v>43</v>
      </c>
    </row>
    <row r="61" spans="1:8" ht="15" customHeight="1" x14ac:dyDescent="0.3">
      <c r="A61" s="197"/>
      <c r="B61" s="154" t="s">
        <v>1</v>
      </c>
      <c r="C61" s="150">
        <v>77</v>
      </c>
      <c r="D61" s="150">
        <v>87</v>
      </c>
      <c r="E61" s="150">
        <v>496</v>
      </c>
      <c r="F61" s="150">
        <v>807</v>
      </c>
      <c r="G61" s="150">
        <v>278</v>
      </c>
      <c r="H61" s="155">
        <f t="shared" si="4"/>
        <v>1745</v>
      </c>
    </row>
    <row r="62" spans="1:8" ht="15" customHeight="1" x14ac:dyDescent="0.3">
      <c r="A62" s="197"/>
      <c r="B62" s="154" t="s">
        <v>2</v>
      </c>
      <c r="C62" s="150">
        <v>125</v>
      </c>
      <c r="D62" s="150">
        <v>177</v>
      </c>
      <c r="E62" s="150">
        <v>907</v>
      </c>
      <c r="F62" s="150">
        <v>1455</v>
      </c>
      <c r="G62" s="150">
        <v>512</v>
      </c>
      <c r="H62" s="155">
        <f t="shared" si="4"/>
        <v>3176</v>
      </c>
    </row>
    <row r="63" spans="1:8" ht="15" customHeight="1" x14ac:dyDescent="0.3">
      <c r="A63" s="189" t="s">
        <v>4</v>
      </c>
      <c r="B63" s="130" t="s">
        <v>0</v>
      </c>
      <c r="C63" s="131">
        <f>C39+C42+C45+C48+C51+C54+C57+C60</f>
        <v>51</v>
      </c>
      <c r="D63" s="131">
        <f t="shared" ref="D63:H63" si="5">D39+D42+D45+D48+D51+D54+D57+D60</f>
        <v>138</v>
      </c>
      <c r="E63" s="131">
        <f t="shared" si="5"/>
        <v>169</v>
      </c>
      <c r="F63" s="131">
        <f t="shared" si="5"/>
        <v>227</v>
      </c>
      <c r="G63" s="131">
        <f t="shared" si="5"/>
        <v>113</v>
      </c>
      <c r="H63" s="131">
        <f t="shared" si="5"/>
        <v>698</v>
      </c>
    </row>
    <row r="64" spans="1:8" ht="15" customHeight="1" x14ac:dyDescent="0.3">
      <c r="A64" s="189"/>
      <c r="B64" s="130" t="s">
        <v>1</v>
      </c>
      <c r="C64" s="131">
        <f t="shared" ref="C64:H64" si="6">C40+C43+C46+C49+C52+C55+C58+C61</f>
        <v>7820</v>
      </c>
      <c r="D64" s="131">
        <f t="shared" si="6"/>
        <v>10125</v>
      </c>
      <c r="E64" s="131">
        <f t="shared" si="6"/>
        <v>7482</v>
      </c>
      <c r="F64" s="131">
        <f t="shared" si="6"/>
        <v>6836</v>
      </c>
      <c r="G64" s="131">
        <f t="shared" si="6"/>
        <v>2314</v>
      </c>
      <c r="H64" s="131">
        <f t="shared" si="6"/>
        <v>34577</v>
      </c>
    </row>
    <row r="65" spans="1:8" ht="15" customHeight="1" x14ac:dyDescent="0.3">
      <c r="A65" s="189"/>
      <c r="B65" s="130" t="s">
        <v>2</v>
      </c>
      <c r="C65" s="131">
        <f t="shared" ref="C65:H65" si="7">C41+C44+C47+C50+C53+C56+C59+C62</f>
        <v>15104</v>
      </c>
      <c r="D65" s="131">
        <f t="shared" si="7"/>
        <v>19787</v>
      </c>
      <c r="E65" s="131">
        <f t="shared" si="7"/>
        <v>14250</v>
      </c>
      <c r="F65" s="131">
        <f t="shared" si="7"/>
        <v>12620</v>
      </c>
      <c r="G65" s="131">
        <f t="shared" si="7"/>
        <v>5041</v>
      </c>
      <c r="H65" s="131">
        <f t="shared" si="7"/>
        <v>66802</v>
      </c>
    </row>
    <row r="66" spans="1:8" ht="15" customHeight="1" x14ac:dyDescent="0.3">
      <c r="A66" s="190" t="s">
        <v>161</v>
      </c>
      <c r="B66" s="190"/>
      <c r="C66" s="190"/>
      <c r="D66" s="190"/>
      <c r="E66" s="190"/>
      <c r="F66" s="40"/>
      <c r="G66" s="40"/>
      <c r="H66" s="40"/>
    </row>
    <row r="67" spans="1:8" ht="15" customHeight="1" x14ac:dyDescent="0.3"/>
    <row r="68" spans="1:8" ht="15" customHeight="1" x14ac:dyDescent="0.3"/>
    <row r="69" spans="1:8" ht="15" customHeight="1" x14ac:dyDescent="0.3">
      <c r="A69" s="195" t="s">
        <v>114</v>
      </c>
      <c r="B69" s="195"/>
      <c r="C69" s="195"/>
      <c r="D69" s="195"/>
      <c r="E69" s="195"/>
      <c r="F69" s="195"/>
      <c r="G69" s="195"/>
      <c r="H69" s="195"/>
    </row>
    <row r="70" spans="1:8" ht="15" customHeight="1" x14ac:dyDescent="0.3">
      <c r="A70" s="195" t="s">
        <v>162</v>
      </c>
      <c r="B70" s="195"/>
      <c r="C70" s="195"/>
      <c r="D70" s="195"/>
      <c r="E70" s="195"/>
      <c r="F70" s="195"/>
      <c r="G70" s="195"/>
      <c r="H70" s="195"/>
    </row>
    <row r="71" spans="1:8" ht="15" customHeight="1" x14ac:dyDescent="0.3">
      <c r="A71" s="102" t="s">
        <v>67</v>
      </c>
      <c r="B71" s="51"/>
      <c r="C71" s="51" t="s">
        <v>68</v>
      </c>
      <c r="D71" s="51" t="s">
        <v>69</v>
      </c>
      <c r="E71" s="51" t="s">
        <v>70</v>
      </c>
      <c r="F71" s="51" t="s">
        <v>71</v>
      </c>
      <c r="G71" s="51" t="s">
        <v>3</v>
      </c>
      <c r="H71" s="51" t="s">
        <v>4</v>
      </c>
    </row>
    <row r="72" spans="1:8" ht="15" customHeight="1" x14ac:dyDescent="0.3">
      <c r="A72" s="192" t="s">
        <v>22</v>
      </c>
      <c r="B72" s="36" t="s">
        <v>0</v>
      </c>
      <c r="C72" s="42">
        <v>9</v>
      </c>
      <c r="D72" s="42">
        <v>18</v>
      </c>
      <c r="E72" s="42">
        <v>19</v>
      </c>
      <c r="F72" s="42">
        <v>28</v>
      </c>
      <c r="G72" s="42">
        <v>2</v>
      </c>
      <c r="H72" s="43">
        <f>SUM(C72:G72)</f>
        <v>76</v>
      </c>
    </row>
    <row r="73" spans="1:8" ht="15" customHeight="1" x14ac:dyDescent="0.3">
      <c r="A73" s="192"/>
      <c r="B73" s="36" t="s">
        <v>1</v>
      </c>
      <c r="C73" s="42">
        <v>1941</v>
      </c>
      <c r="D73" s="42">
        <v>1806</v>
      </c>
      <c r="E73" s="42">
        <v>1175</v>
      </c>
      <c r="F73" s="42">
        <v>1020</v>
      </c>
      <c r="G73" s="42">
        <v>36</v>
      </c>
      <c r="H73" s="43">
        <f t="shared" ref="H73:H95" si="8">SUM(C73:G73)</f>
        <v>5978</v>
      </c>
    </row>
    <row r="74" spans="1:8" ht="15" customHeight="1" x14ac:dyDescent="0.3">
      <c r="A74" s="192"/>
      <c r="B74" s="36" t="s">
        <v>2</v>
      </c>
      <c r="C74" s="42">
        <v>3822</v>
      </c>
      <c r="D74" s="42">
        <v>3892</v>
      </c>
      <c r="E74" s="42">
        <v>2604</v>
      </c>
      <c r="F74" s="42">
        <v>1954</v>
      </c>
      <c r="G74" s="42">
        <v>68</v>
      </c>
      <c r="H74" s="43">
        <f t="shared" si="8"/>
        <v>12340</v>
      </c>
    </row>
    <row r="75" spans="1:8" ht="15" customHeight="1" x14ac:dyDescent="0.3">
      <c r="A75" s="191" t="s">
        <v>23</v>
      </c>
      <c r="B75" s="33" t="s">
        <v>0</v>
      </c>
      <c r="C75" s="44">
        <v>4</v>
      </c>
      <c r="D75" s="44">
        <v>6</v>
      </c>
      <c r="E75" s="44">
        <v>5</v>
      </c>
      <c r="F75" s="44">
        <v>11</v>
      </c>
      <c r="G75" s="44">
        <v>3</v>
      </c>
      <c r="H75" s="45">
        <f t="shared" si="8"/>
        <v>29</v>
      </c>
    </row>
    <row r="76" spans="1:8" ht="15" customHeight="1" x14ac:dyDescent="0.3">
      <c r="A76" s="191"/>
      <c r="B76" s="33" t="s">
        <v>1</v>
      </c>
      <c r="C76" s="44">
        <v>262</v>
      </c>
      <c r="D76" s="44">
        <v>229</v>
      </c>
      <c r="E76" s="44">
        <v>197</v>
      </c>
      <c r="F76" s="44">
        <v>421</v>
      </c>
      <c r="G76" s="44">
        <v>63</v>
      </c>
      <c r="H76" s="45">
        <f t="shared" si="8"/>
        <v>1172</v>
      </c>
    </row>
    <row r="77" spans="1:8" ht="15" customHeight="1" x14ac:dyDescent="0.3">
      <c r="A77" s="191"/>
      <c r="B77" s="33" t="s">
        <v>2</v>
      </c>
      <c r="C77" s="44">
        <v>498</v>
      </c>
      <c r="D77" s="44">
        <v>427</v>
      </c>
      <c r="E77" s="44">
        <v>365</v>
      </c>
      <c r="F77" s="44">
        <v>805</v>
      </c>
      <c r="G77" s="44">
        <v>118</v>
      </c>
      <c r="H77" s="45">
        <f t="shared" si="8"/>
        <v>2213</v>
      </c>
    </row>
    <row r="78" spans="1:8" ht="15" customHeight="1" x14ac:dyDescent="0.3">
      <c r="A78" s="192" t="s">
        <v>24</v>
      </c>
      <c r="B78" s="36" t="s">
        <v>0</v>
      </c>
      <c r="C78" s="42">
        <v>0</v>
      </c>
      <c r="D78" s="42">
        <v>2</v>
      </c>
      <c r="E78" s="42">
        <v>2</v>
      </c>
      <c r="F78" s="42">
        <v>9</v>
      </c>
      <c r="G78" s="42">
        <v>0</v>
      </c>
      <c r="H78" s="43">
        <f t="shared" si="8"/>
        <v>13</v>
      </c>
    </row>
    <row r="79" spans="1:8" ht="15" customHeight="1" x14ac:dyDescent="0.3">
      <c r="A79" s="192"/>
      <c r="B79" s="36" t="s">
        <v>1</v>
      </c>
      <c r="C79" s="42">
        <v>0</v>
      </c>
      <c r="D79" s="42">
        <v>336</v>
      </c>
      <c r="E79" s="42">
        <v>28</v>
      </c>
      <c r="F79" s="42">
        <v>234</v>
      </c>
      <c r="G79" s="42">
        <v>0</v>
      </c>
      <c r="H79" s="43">
        <f t="shared" si="8"/>
        <v>598</v>
      </c>
    </row>
    <row r="80" spans="1:8" ht="15" customHeight="1" x14ac:dyDescent="0.3">
      <c r="A80" s="192"/>
      <c r="B80" s="36" t="s">
        <v>2</v>
      </c>
      <c r="C80" s="42">
        <v>0</v>
      </c>
      <c r="D80" s="42">
        <v>662</v>
      </c>
      <c r="E80" s="42">
        <v>59</v>
      </c>
      <c r="F80" s="42">
        <v>432</v>
      </c>
      <c r="G80" s="42">
        <v>0</v>
      </c>
      <c r="H80" s="43">
        <f t="shared" si="8"/>
        <v>1153</v>
      </c>
    </row>
    <row r="81" spans="1:8" ht="15" customHeight="1" x14ac:dyDescent="0.3">
      <c r="A81" s="191" t="s">
        <v>25</v>
      </c>
      <c r="B81" s="33" t="s">
        <v>0</v>
      </c>
      <c r="C81" s="44">
        <v>0</v>
      </c>
      <c r="D81" s="44">
        <v>0</v>
      </c>
      <c r="E81" s="44">
        <v>0</v>
      </c>
      <c r="F81" s="44">
        <v>9</v>
      </c>
      <c r="G81" s="44">
        <v>2</v>
      </c>
      <c r="H81" s="45">
        <f t="shared" si="8"/>
        <v>11</v>
      </c>
    </row>
    <row r="82" spans="1:8" ht="15" customHeight="1" x14ac:dyDescent="0.3">
      <c r="A82" s="191"/>
      <c r="B82" s="33" t="s">
        <v>1</v>
      </c>
      <c r="C82" s="44">
        <v>0</v>
      </c>
      <c r="D82" s="44">
        <v>0</v>
      </c>
      <c r="E82" s="44">
        <v>0</v>
      </c>
      <c r="F82" s="44">
        <v>315</v>
      </c>
      <c r="G82" s="44">
        <v>41</v>
      </c>
      <c r="H82" s="45">
        <f t="shared" si="8"/>
        <v>356</v>
      </c>
    </row>
    <row r="83" spans="1:8" ht="15" customHeight="1" x14ac:dyDescent="0.3">
      <c r="A83" s="191"/>
      <c r="B83" s="33" t="s">
        <v>2</v>
      </c>
      <c r="C83" s="44">
        <v>0</v>
      </c>
      <c r="D83" s="44">
        <v>0</v>
      </c>
      <c r="E83" s="44">
        <v>0</v>
      </c>
      <c r="F83" s="44">
        <v>586</v>
      </c>
      <c r="G83" s="44">
        <v>78</v>
      </c>
      <c r="H83" s="45">
        <f t="shared" si="8"/>
        <v>664</v>
      </c>
    </row>
    <row r="84" spans="1:8" ht="15" customHeight="1" x14ac:dyDescent="0.3">
      <c r="A84" s="192" t="s">
        <v>26</v>
      </c>
      <c r="B84" s="36" t="s">
        <v>0</v>
      </c>
      <c r="C84" s="42">
        <v>27</v>
      </c>
      <c r="D84" s="42">
        <v>72</v>
      </c>
      <c r="E84" s="42">
        <v>63</v>
      </c>
      <c r="F84" s="42">
        <v>66</v>
      </c>
      <c r="G84" s="42">
        <v>52</v>
      </c>
      <c r="H84" s="43">
        <f t="shared" si="8"/>
        <v>280</v>
      </c>
    </row>
    <row r="85" spans="1:8" ht="15" customHeight="1" x14ac:dyDescent="0.3">
      <c r="A85" s="192"/>
      <c r="B85" s="36" t="s">
        <v>1</v>
      </c>
      <c r="C85" s="42">
        <v>4726</v>
      </c>
      <c r="D85" s="42">
        <v>6035</v>
      </c>
      <c r="E85" s="42">
        <v>3280</v>
      </c>
      <c r="F85" s="42">
        <v>2140</v>
      </c>
      <c r="G85" s="42">
        <v>1190</v>
      </c>
      <c r="H85" s="43">
        <f t="shared" si="8"/>
        <v>17371</v>
      </c>
    </row>
    <row r="86" spans="1:8" ht="15" customHeight="1" x14ac:dyDescent="0.3">
      <c r="A86" s="192"/>
      <c r="B86" s="36" t="s">
        <v>2</v>
      </c>
      <c r="C86" s="42">
        <v>9004</v>
      </c>
      <c r="D86" s="42">
        <v>11374</v>
      </c>
      <c r="E86" s="42">
        <v>5875</v>
      </c>
      <c r="F86" s="42">
        <v>3889</v>
      </c>
      <c r="G86" s="42">
        <v>2647</v>
      </c>
      <c r="H86" s="43">
        <f t="shared" si="8"/>
        <v>32789</v>
      </c>
    </row>
    <row r="87" spans="1:8" ht="15" customHeight="1" x14ac:dyDescent="0.3">
      <c r="A87" s="193" t="s">
        <v>27</v>
      </c>
      <c r="B87" s="33" t="s">
        <v>0</v>
      </c>
      <c r="C87" s="44">
        <v>5</v>
      </c>
      <c r="D87" s="44">
        <v>23</v>
      </c>
      <c r="E87" s="44">
        <v>52</v>
      </c>
      <c r="F87" s="44">
        <v>76</v>
      </c>
      <c r="G87" s="44">
        <v>40</v>
      </c>
      <c r="H87" s="45">
        <f t="shared" si="8"/>
        <v>196</v>
      </c>
    </row>
    <row r="88" spans="1:8" ht="15" customHeight="1" x14ac:dyDescent="0.3">
      <c r="A88" s="193"/>
      <c r="B88" s="33" t="s">
        <v>1</v>
      </c>
      <c r="C88" s="44">
        <v>175</v>
      </c>
      <c r="D88" s="44">
        <v>556</v>
      </c>
      <c r="E88" s="44">
        <v>1293</v>
      </c>
      <c r="F88" s="44">
        <v>1613</v>
      </c>
      <c r="G88" s="44">
        <v>581</v>
      </c>
      <c r="H88" s="45">
        <f t="shared" si="8"/>
        <v>4218</v>
      </c>
    </row>
    <row r="89" spans="1:8" ht="15" customHeight="1" x14ac:dyDescent="0.3">
      <c r="A89" s="193"/>
      <c r="B89" s="33" t="s">
        <v>2</v>
      </c>
      <c r="C89" s="44">
        <v>358</v>
      </c>
      <c r="D89" s="44">
        <v>1069</v>
      </c>
      <c r="E89" s="44">
        <v>2459</v>
      </c>
      <c r="F89" s="44">
        <v>3061</v>
      </c>
      <c r="G89" s="44">
        <v>1154</v>
      </c>
      <c r="H89" s="45">
        <f t="shared" si="8"/>
        <v>8101</v>
      </c>
    </row>
    <row r="90" spans="1:8" ht="15" customHeight="1" x14ac:dyDescent="0.3">
      <c r="A90" s="192" t="s">
        <v>28</v>
      </c>
      <c r="B90" s="36" t="s">
        <v>0</v>
      </c>
      <c r="C90" s="42">
        <v>2</v>
      </c>
      <c r="D90" s="42">
        <v>15</v>
      </c>
      <c r="E90" s="42">
        <v>10</v>
      </c>
      <c r="F90" s="42">
        <v>18</v>
      </c>
      <c r="G90" s="42">
        <v>3</v>
      </c>
      <c r="H90" s="43">
        <f t="shared" si="8"/>
        <v>48</v>
      </c>
    </row>
    <row r="91" spans="1:8" ht="15" customHeight="1" x14ac:dyDescent="0.3">
      <c r="A91" s="192"/>
      <c r="B91" s="36" t="s">
        <v>1</v>
      </c>
      <c r="C91" s="42">
        <v>400</v>
      </c>
      <c r="D91" s="42">
        <v>1087</v>
      </c>
      <c r="E91" s="42">
        <v>572</v>
      </c>
      <c r="F91" s="42">
        <v>610</v>
      </c>
      <c r="G91" s="42">
        <v>61</v>
      </c>
      <c r="H91" s="43">
        <f t="shared" si="8"/>
        <v>2730</v>
      </c>
    </row>
    <row r="92" spans="1:8" ht="15" customHeight="1" x14ac:dyDescent="0.3">
      <c r="A92" s="192"/>
      <c r="B92" s="36" t="s">
        <v>2</v>
      </c>
      <c r="C92" s="42">
        <v>843</v>
      </c>
      <c r="D92" s="42">
        <v>2077</v>
      </c>
      <c r="E92" s="42">
        <v>1037</v>
      </c>
      <c r="F92" s="42">
        <v>1056</v>
      </c>
      <c r="G92" s="42">
        <v>136</v>
      </c>
      <c r="H92" s="43">
        <f t="shared" si="8"/>
        <v>5149</v>
      </c>
    </row>
    <row r="93" spans="1:8" ht="15" customHeight="1" x14ac:dyDescent="0.3">
      <c r="A93" s="194" t="s">
        <v>32</v>
      </c>
      <c r="B93" s="33" t="s">
        <v>0</v>
      </c>
      <c r="C93" s="103">
        <v>1</v>
      </c>
      <c r="D93" s="103">
        <v>2</v>
      </c>
      <c r="E93" s="103">
        <v>8</v>
      </c>
      <c r="F93" s="103">
        <v>23</v>
      </c>
      <c r="G93" s="103">
        <v>11</v>
      </c>
      <c r="H93" s="104">
        <f t="shared" si="8"/>
        <v>45</v>
      </c>
    </row>
    <row r="94" spans="1:8" ht="15" customHeight="1" x14ac:dyDescent="0.3">
      <c r="A94" s="194"/>
      <c r="B94" s="33" t="s">
        <v>1</v>
      </c>
      <c r="C94" s="103">
        <v>77</v>
      </c>
      <c r="D94" s="103">
        <v>57</v>
      </c>
      <c r="E94" s="103">
        <v>496</v>
      </c>
      <c r="F94" s="103">
        <v>859</v>
      </c>
      <c r="G94" s="103">
        <v>295</v>
      </c>
      <c r="H94" s="104">
        <f t="shared" si="8"/>
        <v>1784</v>
      </c>
    </row>
    <row r="95" spans="1:8" ht="15" customHeight="1" x14ac:dyDescent="0.3">
      <c r="A95" s="194"/>
      <c r="B95" s="33" t="s">
        <v>2</v>
      </c>
      <c r="C95" s="103">
        <v>125</v>
      </c>
      <c r="D95" s="103">
        <v>116</v>
      </c>
      <c r="E95" s="103">
        <v>907</v>
      </c>
      <c r="F95" s="103">
        <v>1544</v>
      </c>
      <c r="G95" s="103">
        <v>538</v>
      </c>
      <c r="H95" s="104">
        <f t="shared" si="8"/>
        <v>3230</v>
      </c>
    </row>
    <row r="96" spans="1:8" ht="15" customHeight="1" x14ac:dyDescent="0.3">
      <c r="A96" s="189" t="s">
        <v>4</v>
      </c>
      <c r="B96" s="130" t="s">
        <v>0</v>
      </c>
      <c r="C96" s="131">
        <f>C72+C75+C78+C81+C84+C87+C90+C93</f>
        <v>48</v>
      </c>
      <c r="D96" s="131">
        <f t="shared" ref="D96:H96" si="9">D72+D75+D78+D81+D84+D87+D90+D93</f>
        <v>138</v>
      </c>
      <c r="E96" s="131">
        <f t="shared" si="9"/>
        <v>159</v>
      </c>
      <c r="F96" s="131">
        <f t="shared" si="9"/>
        <v>240</v>
      </c>
      <c r="G96" s="131">
        <f t="shared" si="9"/>
        <v>113</v>
      </c>
      <c r="H96" s="131">
        <f t="shared" si="9"/>
        <v>698</v>
      </c>
    </row>
    <row r="97" spans="1:8" ht="15" customHeight="1" x14ac:dyDescent="0.3">
      <c r="A97" s="189"/>
      <c r="B97" s="130" t="s">
        <v>1</v>
      </c>
      <c r="C97" s="131">
        <f t="shared" ref="C97:H97" si="10">C73+C76+C79+C82+C85+C88+C91+C94</f>
        <v>7581</v>
      </c>
      <c r="D97" s="131">
        <f t="shared" si="10"/>
        <v>10106</v>
      </c>
      <c r="E97" s="131">
        <f t="shared" si="10"/>
        <v>7041</v>
      </c>
      <c r="F97" s="131">
        <f t="shared" si="10"/>
        <v>7212</v>
      </c>
      <c r="G97" s="131">
        <f t="shared" si="10"/>
        <v>2267</v>
      </c>
      <c r="H97" s="131">
        <f t="shared" si="10"/>
        <v>34207</v>
      </c>
    </row>
    <row r="98" spans="1:8" ht="15" customHeight="1" x14ac:dyDescent="0.3">
      <c r="A98" s="189"/>
      <c r="B98" s="130" t="s">
        <v>2</v>
      </c>
      <c r="C98" s="131">
        <f t="shared" ref="C98:H98" si="11">C74+C77+C80+C83+C86+C89+C92+C95</f>
        <v>14650</v>
      </c>
      <c r="D98" s="131">
        <f t="shared" si="11"/>
        <v>19617</v>
      </c>
      <c r="E98" s="131">
        <f t="shared" si="11"/>
        <v>13306</v>
      </c>
      <c r="F98" s="131">
        <f t="shared" si="11"/>
        <v>13327</v>
      </c>
      <c r="G98" s="131">
        <f t="shared" si="11"/>
        <v>4739</v>
      </c>
      <c r="H98" s="131">
        <f t="shared" si="11"/>
        <v>65639</v>
      </c>
    </row>
    <row r="99" spans="1:8" ht="15" customHeight="1" x14ac:dyDescent="0.3">
      <c r="A99" s="190" t="s">
        <v>161</v>
      </c>
      <c r="B99" s="190"/>
      <c r="C99" s="190"/>
      <c r="D99" s="190"/>
      <c r="E99" s="190"/>
      <c r="F99" s="40"/>
      <c r="G99" s="40"/>
      <c r="H99" s="40"/>
    </row>
    <row r="100" spans="1:8" ht="15" customHeight="1" x14ac:dyDescent="0.3"/>
    <row r="101" spans="1:8" ht="15" customHeight="1" x14ac:dyDescent="0.3"/>
    <row r="102" spans="1:8" ht="15" customHeight="1" x14ac:dyDescent="0.3">
      <c r="A102" s="195" t="s">
        <v>114</v>
      </c>
      <c r="B102" s="195"/>
      <c r="C102" s="195"/>
      <c r="D102" s="195"/>
      <c r="E102" s="195"/>
      <c r="F102" s="195"/>
      <c r="G102" s="195"/>
      <c r="H102" s="195"/>
    </row>
    <row r="103" spans="1:8" ht="15" customHeight="1" x14ac:dyDescent="0.3">
      <c r="A103" s="195" t="s">
        <v>139</v>
      </c>
      <c r="B103" s="195"/>
      <c r="C103" s="195"/>
      <c r="D103" s="195"/>
      <c r="E103" s="195"/>
      <c r="F103" s="195"/>
      <c r="G103" s="195"/>
      <c r="H103" s="195"/>
    </row>
    <row r="104" spans="1:8" ht="15" customHeight="1" x14ac:dyDescent="0.3">
      <c r="A104" s="102" t="s">
        <v>67</v>
      </c>
      <c r="B104" s="51"/>
      <c r="C104" s="51" t="s">
        <v>68</v>
      </c>
      <c r="D104" s="51" t="s">
        <v>69</v>
      </c>
      <c r="E104" s="51" t="s">
        <v>70</v>
      </c>
      <c r="F104" s="51" t="s">
        <v>71</v>
      </c>
      <c r="G104" s="51" t="s">
        <v>3</v>
      </c>
      <c r="H104" s="51" t="s">
        <v>4</v>
      </c>
    </row>
    <row r="105" spans="1:8" ht="15" customHeight="1" x14ac:dyDescent="0.3">
      <c r="A105" s="192" t="s">
        <v>22</v>
      </c>
      <c r="B105" s="36" t="s">
        <v>0</v>
      </c>
      <c r="C105" s="42">
        <v>9</v>
      </c>
      <c r="D105" s="42">
        <v>18</v>
      </c>
      <c r="E105" s="42">
        <v>19</v>
      </c>
      <c r="F105" s="42">
        <v>29</v>
      </c>
      <c r="G105" s="42">
        <v>2</v>
      </c>
      <c r="H105" s="43">
        <f>SUM(C105:G105)</f>
        <v>77</v>
      </c>
    </row>
    <row r="106" spans="1:8" ht="15" customHeight="1" x14ac:dyDescent="0.3">
      <c r="A106" s="192"/>
      <c r="B106" s="36" t="s">
        <v>1</v>
      </c>
      <c r="C106" s="42">
        <v>1967</v>
      </c>
      <c r="D106" s="42">
        <v>1806</v>
      </c>
      <c r="E106" s="42">
        <v>1175</v>
      </c>
      <c r="F106" s="42">
        <v>1032</v>
      </c>
      <c r="G106" s="42">
        <v>36</v>
      </c>
      <c r="H106" s="43">
        <f t="shared" ref="H106:H128" si="12">SUM(C106:G106)</f>
        <v>6016</v>
      </c>
    </row>
    <row r="107" spans="1:8" ht="15" customHeight="1" x14ac:dyDescent="0.3">
      <c r="A107" s="192"/>
      <c r="B107" s="36" t="s">
        <v>2</v>
      </c>
      <c r="C107" s="42">
        <v>3869</v>
      </c>
      <c r="D107" s="42">
        <v>3892</v>
      </c>
      <c r="E107" s="42">
        <v>2604</v>
      </c>
      <c r="F107" s="42">
        <v>1977</v>
      </c>
      <c r="G107" s="42">
        <v>68</v>
      </c>
      <c r="H107" s="43">
        <f t="shared" si="12"/>
        <v>12410</v>
      </c>
    </row>
    <row r="108" spans="1:8" ht="15" customHeight="1" x14ac:dyDescent="0.3">
      <c r="A108" s="191" t="s">
        <v>23</v>
      </c>
      <c r="B108" s="33" t="s">
        <v>0</v>
      </c>
      <c r="C108" s="44">
        <v>4</v>
      </c>
      <c r="D108" s="44">
        <v>5</v>
      </c>
      <c r="E108" s="44">
        <v>4</v>
      </c>
      <c r="F108" s="44">
        <v>13</v>
      </c>
      <c r="G108" s="44">
        <v>3</v>
      </c>
      <c r="H108" s="45">
        <f t="shared" si="12"/>
        <v>29</v>
      </c>
    </row>
    <row r="109" spans="1:8" ht="15" customHeight="1" x14ac:dyDescent="0.3">
      <c r="A109" s="191"/>
      <c r="B109" s="33" t="s">
        <v>1</v>
      </c>
      <c r="C109" s="44">
        <v>262</v>
      </c>
      <c r="D109" s="44">
        <v>216</v>
      </c>
      <c r="E109" s="44">
        <v>131</v>
      </c>
      <c r="F109" s="44">
        <v>499</v>
      </c>
      <c r="G109" s="44">
        <v>63</v>
      </c>
      <c r="H109" s="45">
        <f t="shared" si="12"/>
        <v>1171</v>
      </c>
    </row>
    <row r="110" spans="1:8" ht="15" customHeight="1" x14ac:dyDescent="0.3">
      <c r="A110" s="191"/>
      <c r="B110" s="33" t="s">
        <v>2</v>
      </c>
      <c r="C110" s="44">
        <v>498</v>
      </c>
      <c r="D110" s="44">
        <v>405</v>
      </c>
      <c r="E110" s="44">
        <v>239</v>
      </c>
      <c r="F110" s="44">
        <v>954</v>
      </c>
      <c r="G110" s="44">
        <v>118</v>
      </c>
      <c r="H110" s="45">
        <f t="shared" si="12"/>
        <v>2214</v>
      </c>
    </row>
    <row r="111" spans="1:8" ht="15" customHeight="1" x14ac:dyDescent="0.3">
      <c r="A111" s="192" t="s">
        <v>24</v>
      </c>
      <c r="B111" s="36" t="s">
        <v>0</v>
      </c>
      <c r="C111" s="42">
        <v>0</v>
      </c>
      <c r="D111" s="42">
        <v>2</v>
      </c>
      <c r="E111" s="42">
        <v>2</v>
      </c>
      <c r="F111" s="42">
        <v>9</v>
      </c>
      <c r="G111" s="42">
        <v>0</v>
      </c>
      <c r="H111" s="43">
        <f t="shared" si="12"/>
        <v>13</v>
      </c>
    </row>
    <row r="112" spans="1:8" ht="15" customHeight="1" x14ac:dyDescent="0.3">
      <c r="A112" s="192"/>
      <c r="B112" s="36" t="s">
        <v>1</v>
      </c>
      <c r="C112" s="42">
        <v>0</v>
      </c>
      <c r="D112" s="42">
        <v>336</v>
      </c>
      <c r="E112" s="42">
        <v>28</v>
      </c>
      <c r="F112" s="42">
        <v>234</v>
      </c>
      <c r="G112" s="42">
        <v>0</v>
      </c>
      <c r="H112" s="43">
        <f t="shared" si="12"/>
        <v>598</v>
      </c>
    </row>
    <row r="113" spans="1:8" ht="15" customHeight="1" x14ac:dyDescent="0.3">
      <c r="A113" s="192"/>
      <c r="B113" s="36" t="s">
        <v>2</v>
      </c>
      <c r="C113" s="42">
        <v>0</v>
      </c>
      <c r="D113" s="42">
        <v>662</v>
      </c>
      <c r="E113" s="42">
        <v>59</v>
      </c>
      <c r="F113" s="42">
        <v>432</v>
      </c>
      <c r="G113" s="42">
        <v>0</v>
      </c>
      <c r="H113" s="43">
        <f t="shared" si="12"/>
        <v>1153</v>
      </c>
    </row>
    <row r="114" spans="1:8" ht="15" customHeight="1" x14ac:dyDescent="0.3">
      <c r="A114" s="191" t="s">
        <v>25</v>
      </c>
      <c r="B114" s="33" t="s">
        <v>0</v>
      </c>
      <c r="C114" s="44">
        <v>0</v>
      </c>
      <c r="D114" s="44">
        <v>0</v>
      </c>
      <c r="E114" s="44">
        <v>0</v>
      </c>
      <c r="F114" s="44">
        <v>9</v>
      </c>
      <c r="G114" s="44">
        <v>2</v>
      </c>
      <c r="H114" s="45">
        <f t="shared" si="12"/>
        <v>11</v>
      </c>
    </row>
    <row r="115" spans="1:8" ht="15" customHeight="1" x14ac:dyDescent="0.3">
      <c r="A115" s="191"/>
      <c r="B115" s="33" t="s">
        <v>1</v>
      </c>
      <c r="C115" s="44">
        <v>0</v>
      </c>
      <c r="D115" s="44">
        <v>0</v>
      </c>
      <c r="E115" s="44">
        <v>0</v>
      </c>
      <c r="F115" s="44">
        <v>315</v>
      </c>
      <c r="G115" s="44">
        <v>41</v>
      </c>
      <c r="H115" s="45">
        <f t="shared" si="12"/>
        <v>356</v>
      </c>
    </row>
    <row r="116" spans="1:8" ht="15" customHeight="1" x14ac:dyDescent="0.3">
      <c r="A116" s="191"/>
      <c r="B116" s="33" t="s">
        <v>2</v>
      </c>
      <c r="C116" s="44">
        <v>0</v>
      </c>
      <c r="D116" s="44">
        <v>0</v>
      </c>
      <c r="E116" s="44">
        <v>0</v>
      </c>
      <c r="F116" s="44">
        <v>586</v>
      </c>
      <c r="G116" s="44">
        <v>78</v>
      </c>
      <c r="H116" s="45">
        <f t="shared" si="12"/>
        <v>664</v>
      </c>
    </row>
    <row r="117" spans="1:8" ht="15" customHeight="1" x14ac:dyDescent="0.3">
      <c r="A117" s="192" t="s">
        <v>26</v>
      </c>
      <c r="B117" s="36" t="s">
        <v>0</v>
      </c>
      <c r="C117" s="42">
        <v>23</v>
      </c>
      <c r="D117" s="42">
        <v>68</v>
      </c>
      <c r="E117" s="42">
        <v>64</v>
      </c>
      <c r="F117" s="42">
        <v>65</v>
      </c>
      <c r="G117" s="42">
        <v>50</v>
      </c>
      <c r="H117" s="43">
        <f t="shared" si="12"/>
        <v>270</v>
      </c>
    </row>
    <row r="118" spans="1:8" ht="15" customHeight="1" x14ac:dyDescent="0.3">
      <c r="A118" s="192"/>
      <c r="B118" s="36" t="s">
        <v>1</v>
      </c>
      <c r="C118" s="42">
        <v>4522</v>
      </c>
      <c r="D118" s="42">
        <v>5761</v>
      </c>
      <c r="E118" s="42">
        <v>3321</v>
      </c>
      <c r="F118" s="42">
        <v>2142</v>
      </c>
      <c r="G118" s="42">
        <v>1210</v>
      </c>
      <c r="H118" s="43">
        <f t="shared" si="12"/>
        <v>16956</v>
      </c>
    </row>
    <row r="119" spans="1:8" ht="15" customHeight="1" x14ac:dyDescent="0.3">
      <c r="A119" s="192"/>
      <c r="B119" s="36" t="s">
        <v>2</v>
      </c>
      <c r="C119" s="42">
        <v>8591</v>
      </c>
      <c r="D119" s="42">
        <v>10802</v>
      </c>
      <c r="E119" s="42">
        <v>5916</v>
      </c>
      <c r="F119" s="42">
        <v>3877</v>
      </c>
      <c r="G119" s="42">
        <v>2701</v>
      </c>
      <c r="H119" s="43">
        <f t="shared" si="12"/>
        <v>31887</v>
      </c>
    </row>
    <row r="120" spans="1:8" ht="15" customHeight="1" x14ac:dyDescent="0.3">
      <c r="A120" s="193" t="s">
        <v>27</v>
      </c>
      <c r="B120" s="33" t="s">
        <v>0</v>
      </c>
      <c r="C120" s="44">
        <v>4</v>
      </c>
      <c r="D120" s="44">
        <v>23</v>
      </c>
      <c r="E120" s="44">
        <v>51</v>
      </c>
      <c r="F120" s="44">
        <v>77</v>
      </c>
      <c r="G120" s="44">
        <v>42</v>
      </c>
      <c r="H120" s="45">
        <f t="shared" si="12"/>
        <v>197</v>
      </c>
    </row>
    <row r="121" spans="1:8" ht="15" customHeight="1" x14ac:dyDescent="0.3">
      <c r="A121" s="193"/>
      <c r="B121" s="33" t="s">
        <v>1</v>
      </c>
      <c r="C121" s="44">
        <v>159</v>
      </c>
      <c r="D121" s="44">
        <v>556</v>
      </c>
      <c r="E121" s="44">
        <v>1241</v>
      </c>
      <c r="F121" s="44">
        <v>1646</v>
      </c>
      <c r="G121" s="44">
        <v>608</v>
      </c>
      <c r="H121" s="45">
        <f t="shared" si="12"/>
        <v>4210</v>
      </c>
    </row>
    <row r="122" spans="1:8" ht="15" customHeight="1" x14ac:dyDescent="0.3">
      <c r="A122" s="193"/>
      <c r="B122" s="33" t="s">
        <v>2</v>
      </c>
      <c r="C122" s="44">
        <v>326</v>
      </c>
      <c r="D122" s="44">
        <v>1065</v>
      </c>
      <c r="E122" s="44">
        <v>2348</v>
      </c>
      <c r="F122" s="44">
        <v>3121</v>
      </c>
      <c r="G122" s="44">
        <v>1214</v>
      </c>
      <c r="H122" s="45">
        <f t="shared" si="12"/>
        <v>8074</v>
      </c>
    </row>
    <row r="123" spans="1:8" ht="15" customHeight="1" x14ac:dyDescent="0.3">
      <c r="A123" s="192" t="s">
        <v>28</v>
      </c>
      <c r="B123" s="36" t="s">
        <v>0</v>
      </c>
      <c r="C123" s="42">
        <v>2</v>
      </c>
      <c r="D123" s="42">
        <v>15</v>
      </c>
      <c r="E123" s="42">
        <v>10</v>
      </c>
      <c r="F123" s="42">
        <v>18</v>
      </c>
      <c r="G123" s="42">
        <v>4</v>
      </c>
      <c r="H123" s="43">
        <f t="shared" si="12"/>
        <v>49</v>
      </c>
    </row>
    <row r="124" spans="1:8" ht="15" customHeight="1" x14ac:dyDescent="0.3">
      <c r="A124" s="192"/>
      <c r="B124" s="36" t="s">
        <v>1</v>
      </c>
      <c r="C124" s="42">
        <v>400</v>
      </c>
      <c r="D124" s="42">
        <v>1087</v>
      </c>
      <c r="E124" s="42">
        <v>572</v>
      </c>
      <c r="F124" s="42">
        <v>610</v>
      </c>
      <c r="G124" s="42">
        <v>91</v>
      </c>
      <c r="H124" s="43">
        <f t="shared" si="12"/>
        <v>2760</v>
      </c>
    </row>
    <row r="125" spans="1:8" ht="15" customHeight="1" x14ac:dyDescent="0.3">
      <c r="A125" s="192"/>
      <c r="B125" s="36" t="s">
        <v>2</v>
      </c>
      <c r="C125" s="42">
        <v>843</v>
      </c>
      <c r="D125" s="42">
        <v>2077</v>
      </c>
      <c r="E125" s="42">
        <v>1037</v>
      </c>
      <c r="F125" s="42">
        <v>1056</v>
      </c>
      <c r="G125" s="42">
        <v>190</v>
      </c>
      <c r="H125" s="43">
        <f t="shared" si="12"/>
        <v>5203</v>
      </c>
    </row>
    <row r="126" spans="1:8" ht="15" customHeight="1" x14ac:dyDescent="0.3">
      <c r="A126" s="194" t="s">
        <v>32</v>
      </c>
      <c r="B126" s="33" t="s">
        <v>0</v>
      </c>
      <c r="C126" s="103">
        <v>1</v>
      </c>
      <c r="D126" s="103">
        <v>2</v>
      </c>
      <c r="E126" s="103">
        <v>7</v>
      </c>
      <c r="F126" s="103">
        <v>23</v>
      </c>
      <c r="G126" s="103">
        <v>10</v>
      </c>
      <c r="H126" s="104">
        <f t="shared" si="12"/>
        <v>43</v>
      </c>
    </row>
    <row r="127" spans="1:8" ht="15" customHeight="1" x14ac:dyDescent="0.3">
      <c r="A127" s="194"/>
      <c r="B127" s="33" t="s">
        <v>1</v>
      </c>
      <c r="C127" s="103">
        <v>77</v>
      </c>
      <c r="D127" s="103">
        <v>57</v>
      </c>
      <c r="E127" s="103">
        <v>450</v>
      </c>
      <c r="F127" s="103">
        <v>860</v>
      </c>
      <c r="G127" s="103">
        <v>238</v>
      </c>
      <c r="H127" s="104">
        <f t="shared" si="12"/>
        <v>1682</v>
      </c>
    </row>
    <row r="128" spans="1:8" ht="15" customHeight="1" x14ac:dyDescent="0.3">
      <c r="A128" s="194"/>
      <c r="B128" s="33" t="s">
        <v>2</v>
      </c>
      <c r="C128" s="103">
        <v>125</v>
      </c>
      <c r="D128" s="103">
        <v>116</v>
      </c>
      <c r="E128" s="103">
        <v>815</v>
      </c>
      <c r="F128" s="103">
        <v>1543</v>
      </c>
      <c r="G128" s="103">
        <v>508</v>
      </c>
      <c r="H128" s="104">
        <f t="shared" si="12"/>
        <v>3107</v>
      </c>
    </row>
    <row r="129" spans="1:8" ht="15" customHeight="1" x14ac:dyDescent="0.3">
      <c r="A129" s="189" t="s">
        <v>4</v>
      </c>
      <c r="B129" s="130" t="s">
        <v>0</v>
      </c>
      <c r="C129" s="131">
        <f>C105+C108+C111+C114+C117+C120+C123+C126</f>
        <v>43</v>
      </c>
      <c r="D129" s="131">
        <f t="shared" ref="D129:H129" si="13">D105+D108+D111+D114+D117+D120+D123+D126</f>
        <v>133</v>
      </c>
      <c r="E129" s="131">
        <f t="shared" si="13"/>
        <v>157</v>
      </c>
      <c r="F129" s="131">
        <f t="shared" si="13"/>
        <v>243</v>
      </c>
      <c r="G129" s="131">
        <f t="shared" si="13"/>
        <v>113</v>
      </c>
      <c r="H129" s="131">
        <f t="shared" si="13"/>
        <v>689</v>
      </c>
    </row>
    <row r="130" spans="1:8" ht="15" customHeight="1" x14ac:dyDescent="0.3">
      <c r="A130" s="189"/>
      <c r="B130" s="130" t="s">
        <v>1</v>
      </c>
      <c r="C130" s="131">
        <f t="shared" ref="C130:H130" si="14">C106+C109+C112+C115+C118+C121+C124+C127</f>
        <v>7387</v>
      </c>
      <c r="D130" s="131">
        <f t="shared" si="14"/>
        <v>9819</v>
      </c>
      <c r="E130" s="131">
        <f t="shared" si="14"/>
        <v>6918</v>
      </c>
      <c r="F130" s="131">
        <f t="shared" si="14"/>
        <v>7338</v>
      </c>
      <c r="G130" s="131">
        <f t="shared" si="14"/>
        <v>2287</v>
      </c>
      <c r="H130" s="131">
        <f t="shared" si="14"/>
        <v>33749</v>
      </c>
    </row>
    <row r="131" spans="1:8" ht="15" customHeight="1" x14ac:dyDescent="0.3">
      <c r="A131" s="189"/>
      <c r="B131" s="130" t="s">
        <v>2</v>
      </c>
      <c r="C131" s="131">
        <f t="shared" ref="C131:H131" si="15">C107+C110+C113+C116+C119+C122+C125+C128</f>
        <v>14252</v>
      </c>
      <c r="D131" s="131">
        <f t="shared" si="15"/>
        <v>19019</v>
      </c>
      <c r="E131" s="131">
        <f t="shared" si="15"/>
        <v>13018</v>
      </c>
      <c r="F131" s="131">
        <f t="shared" si="15"/>
        <v>13546</v>
      </c>
      <c r="G131" s="131">
        <f t="shared" si="15"/>
        <v>4877</v>
      </c>
      <c r="H131" s="131">
        <f t="shared" si="15"/>
        <v>64712</v>
      </c>
    </row>
    <row r="132" spans="1:8" ht="15" customHeight="1" x14ac:dyDescent="0.3">
      <c r="A132" s="190" t="s">
        <v>161</v>
      </c>
      <c r="B132" s="190"/>
      <c r="C132" s="190"/>
      <c r="D132" s="190"/>
      <c r="E132" s="190"/>
      <c r="F132" s="40"/>
      <c r="G132" s="40"/>
      <c r="H132" s="40"/>
    </row>
    <row r="133" spans="1:8" ht="15" customHeight="1" x14ac:dyDescent="0.3"/>
    <row r="134" spans="1:8" ht="15" customHeight="1" x14ac:dyDescent="0.3"/>
    <row r="135" spans="1:8" ht="15" customHeight="1" x14ac:dyDescent="0.3">
      <c r="A135" s="195" t="s">
        <v>114</v>
      </c>
      <c r="B135" s="195"/>
      <c r="C135" s="195"/>
      <c r="D135" s="195"/>
      <c r="E135" s="195"/>
      <c r="F135" s="195"/>
      <c r="G135" s="195"/>
      <c r="H135" s="195"/>
    </row>
    <row r="136" spans="1:8" ht="15" customHeight="1" x14ac:dyDescent="0.3">
      <c r="A136" s="195" t="s">
        <v>136</v>
      </c>
      <c r="B136" s="195"/>
      <c r="C136" s="195"/>
      <c r="D136" s="195"/>
      <c r="E136" s="195"/>
      <c r="F136" s="195"/>
      <c r="G136" s="195"/>
      <c r="H136" s="195"/>
    </row>
    <row r="137" spans="1:8" ht="15" customHeight="1" x14ac:dyDescent="0.3">
      <c r="A137" s="102" t="s">
        <v>67</v>
      </c>
      <c r="B137" s="51"/>
      <c r="C137" s="51" t="s">
        <v>68</v>
      </c>
      <c r="D137" s="51" t="s">
        <v>69</v>
      </c>
      <c r="E137" s="51" t="s">
        <v>70</v>
      </c>
      <c r="F137" s="51" t="s">
        <v>71</v>
      </c>
      <c r="G137" s="51" t="s">
        <v>3</v>
      </c>
      <c r="H137" s="51" t="s">
        <v>4</v>
      </c>
    </row>
    <row r="138" spans="1:8" ht="15" customHeight="1" x14ac:dyDescent="0.3">
      <c r="A138" s="192" t="s">
        <v>22</v>
      </c>
      <c r="B138" s="36" t="s">
        <v>0</v>
      </c>
      <c r="C138" s="42">
        <v>7</v>
      </c>
      <c r="D138" s="42">
        <v>21</v>
      </c>
      <c r="E138" s="42">
        <v>20</v>
      </c>
      <c r="F138" s="42">
        <v>28</v>
      </c>
      <c r="G138" s="42">
        <v>2</v>
      </c>
      <c r="H138" s="43">
        <v>78</v>
      </c>
    </row>
    <row r="139" spans="1:8" ht="15" customHeight="1" x14ac:dyDescent="0.3">
      <c r="A139" s="192"/>
      <c r="B139" s="36" t="s">
        <v>1</v>
      </c>
      <c r="C139" s="42">
        <v>1465</v>
      </c>
      <c r="D139" s="42">
        <v>2371</v>
      </c>
      <c r="E139" s="42">
        <v>1269</v>
      </c>
      <c r="F139" s="42">
        <v>963</v>
      </c>
      <c r="G139" s="42">
        <v>36</v>
      </c>
      <c r="H139" s="43">
        <v>6104</v>
      </c>
    </row>
    <row r="140" spans="1:8" ht="15" customHeight="1" x14ac:dyDescent="0.3">
      <c r="A140" s="192"/>
      <c r="B140" s="36" t="s">
        <v>2</v>
      </c>
      <c r="C140" s="42">
        <v>2849</v>
      </c>
      <c r="D140" s="42">
        <v>5014</v>
      </c>
      <c r="E140" s="42">
        <v>2594</v>
      </c>
      <c r="F140" s="42">
        <v>1855</v>
      </c>
      <c r="G140" s="42">
        <v>68</v>
      </c>
      <c r="H140" s="43">
        <v>12380</v>
      </c>
    </row>
    <row r="141" spans="1:8" ht="15" customHeight="1" x14ac:dyDescent="0.3">
      <c r="A141" s="191" t="s">
        <v>23</v>
      </c>
      <c r="B141" s="33" t="s">
        <v>0</v>
      </c>
      <c r="C141" s="44">
        <v>4</v>
      </c>
      <c r="D141" s="44">
        <v>4</v>
      </c>
      <c r="E141" s="44">
        <v>4</v>
      </c>
      <c r="F141" s="44">
        <v>13</v>
      </c>
      <c r="G141" s="44">
        <v>3</v>
      </c>
      <c r="H141" s="45">
        <v>28</v>
      </c>
    </row>
    <row r="142" spans="1:8" ht="15" customHeight="1" x14ac:dyDescent="0.3">
      <c r="A142" s="191"/>
      <c r="B142" s="33" t="s">
        <v>1</v>
      </c>
      <c r="C142" s="44">
        <v>262</v>
      </c>
      <c r="D142" s="44">
        <v>188</v>
      </c>
      <c r="E142" s="44">
        <v>131</v>
      </c>
      <c r="F142" s="44">
        <v>499</v>
      </c>
      <c r="G142" s="44">
        <v>63</v>
      </c>
      <c r="H142" s="45">
        <v>1143</v>
      </c>
    </row>
    <row r="143" spans="1:8" ht="15" customHeight="1" x14ac:dyDescent="0.3">
      <c r="A143" s="191"/>
      <c r="B143" s="33" t="s">
        <v>2</v>
      </c>
      <c r="C143" s="44">
        <v>498</v>
      </c>
      <c r="D143" s="44">
        <v>350</v>
      </c>
      <c r="E143" s="44">
        <v>239</v>
      </c>
      <c r="F143" s="44">
        <v>954</v>
      </c>
      <c r="G143" s="44">
        <v>118</v>
      </c>
      <c r="H143" s="45">
        <v>2159</v>
      </c>
    </row>
    <row r="144" spans="1:8" ht="15" customHeight="1" x14ac:dyDescent="0.3">
      <c r="A144" s="192" t="s">
        <v>24</v>
      </c>
      <c r="B144" s="36" t="s">
        <v>0</v>
      </c>
      <c r="C144" s="42">
        <v>0</v>
      </c>
      <c r="D144" s="42">
        <v>2</v>
      </c>
      <c r="E144" s="42">
        <v>2</v>
      </c>
      <c r="F144" s="42">
        <v>9</v>
      </c>
      <c r="G144" s="42">
        <v>0</v>
      </c>
      <c r="H144" s="43">
        <v>13</v>
      </c>
    </row>
    <row r="145" spans="1:8" ht="15" customHeight="1" x14ac:dyDescent="0.3">
      <c r="A145" s="192"/>
      <c r="B145" s="36" t="s">
        <v>1</v>
      </c>
      <c r="C145" s="42">
        <v>0</v>
      </c>
      <c r="D145" s="42">
        <v>336</v>
      </c>
      <c r="E145" s="42">
        <v>28</v>
      </c>
      <c r="F145" s="42">
        <v>234</v>
      </c>
      <c r="G145" s="42">
        <v>0</v>
      </c>
      <c r="H145" s="43">
        <v>598</v>
      </c>
    </row>
    <row r="146" spans="1:8" ht="15" customHeight="1" x14ac:dyDescent="0.3">
      <c r="A146" s="192"/>
      <c r="B146" s="36" t="s">
        <v>2</v>
      </c>
      <c r="C146" s="42">
        <v>0</v>
      </c>
      <c r="D146" s="42">
        <v>662</v>
      </c>
      <c r="E146" s="42">
        <v>59</v>
      </c>
      <c r="F146" s="42">
        <v>432</v>
      </c>
      <c r="G146" s="42">
        <v>0</v>
      </c>
      <c r="H146" s="43">
        <v>1153</v>
      </c>
    </row>
    <row r="147" spans="1:8" ht="15" customHeight="1" x14ac:dyDescent="0.3">
      <c r="A147" s="191" t="s">
        <v>25</v>
      </c>
      <c r="B147" s="33" t="s">
        <v>0</v>
      </c>
      <c r="C147" s="44">
        <v>0</v>
      </c>
      <c r="D147" s="44">
        <v>0</v>
      </c>
      <c r="E147" s="44">
        <v>0</v>
      </c>
      <c r="F147" s="44">
        <v>9</v>
      </c>
      <c r="G147" s="44">
        <v>2</v>
      </c>
      <c r="H147" s="45">
        <v>11</v>
      </c>
    </row>
    <row r="148" spans="1:8" ht="15" customHeight="1" x14ac:dyDescent="0.3">
      <c r="A148" s="191"/>
      <c r="B148" s="33" t="s">
        <v>1</v>
      </c>
      <c r="C148" s="44">
        <v>0</v>
      </c>
      <c r="D148" s="44">
        <v>0</v>
      </c>
      <c r="E148" s="44">
        <v>0</v>
      </c>
      <c r="F148" s="44">
        <v>315</v>
      </c>
      <c r="G148" s="44">
        <v>41</v>
      </c>
      <c r="H148" s="45">
        <v>356</v>
      </c>
    </row>
    <row r="149" spans="1:8" ht="15" customHeight="1" x14ac:dyDescent="0.3">
      <c r="A149" s="191"/>
      <c r="B149" s="33" t="s">
        <v>2</v>
      </c>
      <c r="C149" s="44">
        <v>0</v>
      </c>
      <c r="D149" s="44">
        <v>0</v>
      </c>
      <c r="E149" s="44">
        <v>0</v>
      </c>
      <c r="F149" s="44">
        <v>586</v>
      </c>
      <c r="G149" s="44">
        <v>78</v>
      </c>
      <c r="H149" s="45">
        <v>664</v>
      </c>
    </row>
    <row r="150" spans="1:8" ht="15" customHeight="1" x14ac:dyDescent="0.3">
      <c r="A150" s="192" t="s">
        <v>26</v>
      </c>
      <c r="B150" s="36" t="s">
        <v>0</v>
      </c>
      <c r="C150" s="42">
        <v>21</v>
      </c>
      <c r="D150" s="42">
        <v>59</v>
      </c>
      <c r="E150" s="42">
        <v>64</v>
      </c>
      <c r="F150" s="42">
        <v>65</v>
      </c>
      <c r="G150" s="42">
        <v>48</v>
      </c>
      <c r="H150" s="43">
        <v>257</v>
      </c>
    </row>
    <row r="151" spans="1:8" ht="15" customHeight="1" x14ac:dyDescent="0.3">
      <c r="A151" s="192"/>
      <c r="B151" s="36" t="s">
        <v>1</v>
      </c>
      <c r="C151" s="42">
        <v>4305</v>
      </c>
      <c r="D151" s="42">
        <v>5363</v>
      </c>
      <c r="E151" s="42">
        <v>3319</v>
      </c>
      <c r="F151" s="42">
        <v>2217</v>
      </c>
      <c r="G151" s="42">
        <v>1095</v>
      </c>
      <c r="H151" s="43">
        <v>16299</v>
      </c>
    </row>
    <row r="152" spans="1:8" ht="15" customHeight="1" x14ac:dyDescent="0.3">
      <c r="A152" s="192"/>
      <c r="B152" s="36" t="s">
        <v>2</v>
      </c>
      <c r="C152" s="42">
        <v>8154</v>
      </c>
      <c r="D152" s="42">
        <v>9946</v>
      </c>
      <c r="E152" s="42">
        <v>5925</v>
      </c>
      <c r="F152" s="42">
        <v>4002</v>
      </c>
      <c r="G152" s="42">
        <v>2205</v>
      </c>
      <c r="H152" s="43">
        <v>30232</v>
      </c>
    </row>
    <row r="153" spans="1:8" ht="15" customHeight="1" x14ac:dyDescent="0.3">
      <c r="A153" s="193" t="s">
        <v>27</v>
      </c>
      <c r="B153" s="33" t="s">
        <v>0</v>
      </c>
      <c r="C153" s="44">
        <v>3</v>
      </c>
      <c r="D153" s="44">
        <v>24</v>
      </c>
      <c r="E153" s="44">
        <v>50</v>
      </c>
      <c r="F153" s="44">
        <v>76</v>
      </c>
      <c r="G153" s="44">
        <v>44</v>
      </c>
      <c r="H153" s="45">
        <v>197</v>
      </c>
    </row>
    <row r="154" spans="1:8" ht="15" customHeight="1" x14ac:dyDescent="0.3">
      <c r="A154" s="193"/>
      <c r="B154" s="33" t="s">
        <v>1</v>
      </c>
      <c r="C154" s="44">
        <v>85</v>
      </c>
      <c r="D154" s="44">
        <v>560</v>
      </c>
      <c r="E154" s="44">
        <v>1294</v>
      </c>
      <c r="F154" s="44">
        <v>1629</v>
      </c>
      <c r="G154" s="44">
        <v>649</v>
      </c>
      <c r="H154" s="45">
        <v>4217</v>
      </c>
    </row>
    <row r="155" spans="1:8" ht="15" customHeight="1" x14ac:dyDescent="0.3">
      <c r="A155" s="193"/>
      <c r="B155" s="33" t="s">
        <v>2</v>
      </c>
      <c r="C155" s="44">
        <v>171</v>
      </c>
      <c r="D155" s="44">
        <v>1073</v>
      </c>
      <c r="E155" s="44">
        <v>2449</v>
      </c>
      <c r="F155" s="44">
        <v>3090</v>
      </c>
      <c r="G155" s="44">
        <v>1298</v>
      </c>
      <c r="H155" s="45">
        <v>8081</v>
      </c>
    </row>
    <row r="156" spans="1:8" ht="15" customHeight="1" x14ac:dyDescent="0.3">
      <c r="A156" s="192" t="s">
        <v>28</v>
      </c>
      <c r="B156" s="36" t="s">
        <v>0</v>
      </c>
      <c r="C156" s="42">
        <v>2</v>
      </c>
      <c r="D156" s="42">
        <v>15</v>
      </c>
      <c r="E156" s="42">
        <v>10</v>
      </c>
      <c r="F156" s="42">
        <v>18</v>
      </c>
      <c r="G156" s="42">
        <v>3</v>
      </c>
      <c r="H156" s="43">
        <f t="shared" ref="H156:H161" si="16">SUM(C156:G156)</f>
        <v>48</v>
      </c>
    </row>
    <row r="157" spans="1:8" ht="15" customHeight="1" x14ac:dyDescent="0.3">
      <c r="A157" s="192"/>
      <c r="B157" s="36" t="s">
        <v>1</v>
      </c>
      <c r="C157" s="42">
        <v>400</v>
      </c>
      <c r="D157" s="42">
        <v>1087</v>
      </c>
      <c r="E157" s="42">
        <v>572</v>
      </c>
      <c r="F157" s="42">
        <v>610</v>
      </c>
      <c r="G157" s="42">
        <v>59</v>
      </c>
      <c r="H157" s="43">
        <f t="shared" si="16"/>
        <v>2728</v>
      </c>
    </row>
    <row r="158" spans="1:8" ht="15" customHeight="1" x14ac:dyDescent="0.3">
      <c r="A158" s="192"/>
      <c r="B158" s="36" t="s">
        <v>2</v>
      </c>
      <c r="C158" s="42">
        <v>843</v>
      </c>
      <c r="D158" s="42">
        <v>2077</v>
      </c>
      <c r="E158" s="42">
        <v>1037</v>
      </c>
      <c r="F158" s="42">
        <v>1056</v>
      </c>
      <c r="G158" s="42">
        <v>110</v>
      </c>
      <c r="H158" s="43">
        <f t="shared" si="16"/>
        <v>5123</v>
      </c>
    </row>
    <row r="159" spans="1:8" ht="15" customHeight="1" x14ac:dyDescent="0.3">
      <c r="A159" s="194" t="s">
        <v>32</v>
      </c>
      <c r="B159" s="33" t="s">
        <v>0</v>
      </c>
      <c r="C159" s="103">
        <v>1</v>
      </c>
      <c r="D159" s="103">
        <v>2</v>
      </c>
      <c r="E159" s="103">
        <v>7</v>
      </c>
      <c r="F159" s="103">
        <v>23</v>
      </c>
      <c r="G159" s="103">
        <v>10</v>
      </c>
      <c r="H159" s="104">
        <f t="shared" si="16"/>
        <v>43</v>
      </c>
    </row>
    <row r="160" spans="1:8" ht="15" customHeight="1" x14ac:dyDescent="0.3">
      <c r="A160" s="194"/>
      <c r="B160" s="33" t="s">
        <v>1</v>
      </c>
      <c r="C160" s="103">
        <v>77</v>
      </c>
      <c r="D160" s="103">
        <v>57</v>
      </c>
      <c r="E160" s="103">
        <v>450</v>
      </c>
      <c r="F160" s="103">
        <v>860</v>
      </c>
      <c r="G160" s="103">
        <v>238</v>
      </c>
      <c r="H160" s="104">
        <f t="shared" si="16"/>
        <v>1682</v>
      </c>
    </row>
    <row r="161" spans="1:8" ht="15" customHeight="1" x14ac:dyDescent="0.3">
      <c r="A161" s="194"/>
      <c r="B161" s="33" t="s">
        <v>2</v>
      </c>
      <c r="C161" s="103">
        <v>125</v>
      </c>
      <c r="D161" s="103">
        <v>116</v>
      </c>
      <c r="E161" s="103">
        <v>815</v>
      </c>
      <c r="F161" s="103">
        <v>1543</v>
      </c>
      <c r="G161" s="103">
        <v>508</v>
      </c>
      <c r="H161" s="104">
        <f t="shared" si="16"/>
        <v>3107</v>
      </c>
    </row>
    <row r="162" spans="1:8" ht="15" customHeight="1" x14ac:dyDescent="0.3">
      <c r="A162" s="189" t="s">
        <v>4</v>
      </c>
      <c r="B162" s="130" t="s">
        <v>0</v>
      </c>
      <c r="C162" s="131">
        <f>C138+C141+C144+C147+C150+C153+C156+C159</f>
        <v>38</v>
      </c>
      <c r="D162" s="131">
        <f t="shared" ref="D162:H162" si="17">D138+D141+D144+D147+D150+D153+D156+D159</f>
        <v>127</v>
      </c>
      <c r="E162" s="131">
        <f t="shared" si="17"/>
        <v>157</v>
      </c>
      <c r="F162" s="131">
        <f t="shared" si="17"/>
        <v>241</v>
      </c>
      <c r="G162" s="131">
        <f t="shared" si="17"/>
        <v>112</v>
      </c>
      <c r="H162" s="131">
        <f t="shared" si="17"/>
        <v>675</v>
      </c>
    </row>
    <row r="163" spans="1:8" ht="15" customHeight="1" x14ac:dyDescent="0.3">
      <c r="A163" s="189"/>
      <c r="B163" s="130" t="s">
        <v>1</v>
      </c>
      <c r="C163" s="131">
        <f t="shared" ref="C163:H163" si="18">C139+C142+C145+C148+C151+C154+C157+C160</f>
        <v>6594</v>
      </c>
      <c r="D163" s="131">
        <f t="shared" si="18"/>
        <v>9962</v>
      </c>
      <c r="E163" s="131">
        <f t="shared" si="18"/>
        <v>7063</v>
      </c>
      <c r="F163" s="131">
        <f t="shared" si="18"/>
        <v>7327</v>
      </c>
      <c r="G163" s="131">
        <f t="shared" si="18"/>
        <v>2181</v>
      </c>
      <c r="H163" s="131">
        <f t="shared" si="18"/>
        <v>33127</v>
      </c>
    </row>
    <row r="164" spans="1:8" ht="15" customHeight="1" x14ac:dyDescent="0.3">
      <c r="A164" s="189"/>
      <c r="B164" s="130" t="s">
        <v>2</v>
      </c>
      <c r="C164" s="131">
        <f t="shared" ref="C164:H164" si="19">C140+C143+C146+C149+C152+C155+C158+C161</f>
        <v>12640</v>
      </c>
      <c r="D164" s="131">
        <f t="shared" si="19"/>
        <v>19238</v>
      </c>
      <c r="E164" s="131">
        <f t="shared" si="19"/>
        <v>13118</v>
      </c>
      <c r="F164" s="131">
        <f t="shared" si="19"/>
        <v>13518</v>
      </c>
      <c r="G164" s="131">
        <f t="shared" si="19"/>
        <v>4385</v>
      </c>
      <c r="H164" s="131">
        <f t="shared" si="19"/>
        <v>62899</v>
      </c>
    </row>
    <row r="165" spans="1:8" ht="15" customHeight="1" x14ac:dyDescent="0.3">
      <c r="A165" s="190" t="s">
        <v>161</v>
      </c>
      <c r="B165" s="190"/>
      <c r="C165" s="190"/>
      <c r="D165" s="190"/>
      <c r="E165" s="190"/>
      <c r="F165" s="40"/>
      <c r="G165" s="40"/>
      <c r="H165" s="40"/>
    </row>
    <row r="166" spans="1:8" ht="15" customHeight="1" x14ac:dyDescent="0.3"/>
    <row r="167" spans="1:8" ht="15" customHeight="1" x14ac:dyDescent="0.3"/>
    <row r="168" spans="1:8" ht="15" customHeight="1" x14ac:dyDescent="0.3">
      <c r="A168" s="195" t="s">
        <v>114</v>
      </c>
      <c r="B168" s="195"/>
      <c r="C168" s="195"/>
      <c r="D168" s="195"/>
      <c r="E168" s="195"/>
      <c r="F168" s="195"/>
      <c r="G168" s="195"/>
      <c r="H168" s="195"/>
    </row>
    <row r="169" spans="1:8" ht="15" customHeight="1" x14ac:dyDescent="0.3">
      <c r="A169" s="195" t="s">
        <v>133</v>
      </c>
      <c r="B169" s="195"/>
      <c r="C169" s="195"/>
      <c r="D169" s="195"/>
      <c r="E169" s="195"/>
      <c r="F169" s="195"/>
      <c r="G169" s="195"/>
      <c r="H169" s="195"/>
    </row>
    <row r="170" spans="1:8" ht="15" customHeight="1" x14ac:dyDescent="0.3">
      <c r="A170" s="102" t="s">
        <v>67</v>
      </c>
      <c r="B170" s="51"/>
      <c r="C170" s="51" t="s">
        <v>68</v>
      </c>
      <c r="D170" s="51" t="s">
        <v>69</v>
      </c>
      <c r="E170" s="51" t="s">
        <v>70</v>
      </c>
      <c r="F170" s="51" t="s">
        <v>71</v>
      </c>
      <c r="G170" s="51" t="s">
        <v>3</v>
      </c>
      <c r="H170" s="51" t="s">
        <v>4</v>
      </c>
    </row>
    <row r="171" spans="1:8" ht="15" customHeight="1" x14ac:dyDescent="0.3">
      <c r="A171" s="192" t="s">
        <v>22</v>
      </c>
      <c r="B171" s="36" t="s">
        <v>0</v>
      </c>
      <c r="C171" s="42">
        <v>7</v>
      </c>
      <c r="D171" s="42">
        <v>21</v>
      </c>
      <c r="E171" s="42">
        <v>19</v>
      </c>
      <c r="F171" s="42">
        <v>28</v>
      </c>
      <c r="G171" s="42">
        <v>2</v>
      </c>
      <c r="H171" s="43">
        <f>SUM(C171:G171)</f>
        <v>77</v>
      </c>
    </row>
    <row r="172" spans="1:8" ht="15" customHeight="1" x14ac:dyDescent="0.3">
      <c r="A172" s="192"/>
      <c r="B172" s="36" t="s">
        <v>1</v>
      </c>
      <c r="C172" s="42">
        <v>1496</v>
      </c>
      <c r="D172" s="42">
        <v>2353</v>
      </c>
      <c r="E172" s="42">
        <v>1252</v>
      </c>
      <c r="F172" s="42">
        <v>963</v>
      </c>
      <c r="G172" s="42">
        <v>36</v>
      </c>
      <c r="H172" s="43">
        <f t="shared" ref="H172:H194" si="20">SUM(C172:G172)</f>
        <v>6100</v>
      </c>
    </row>
    <row r="173" spans="1:8" ht="15" customHeight="1" x14ac:dyDescent="0.3">
      <c r="A173" s="192"/>
      <c r="B173" s="36" t="s">
        <v>2</v>
      </c>
      <c r="C173" s="42">
        <v>2861</v>
      </c>
      <c r="D173" s="42">
        <v>4859</v>
      </c>
      <c r="E173" s="42">
        <v>2551</v>
      </c>
      <c r="F173" s="42">
        <v>1855</v>
      </c>
      <c r="G173" s="42">
        <v>68</v>
      </c>
      <c r="H173" s="43">
        <f t="shared" si="20"/>
        <v>12194</v>
      </c>
    </row>
    <row r="174" spans="1:8" ht="15" customHeight="1" x14ac:dyDescent="0.3">
      <c r="A174" s="191" t="s">
        <v>23</v>
      </c>
      <c r="B174" s="33" t="s">
        <v>0</v>
      </c>
      <c r="C174" s="44">
        <v>4</v>
      </c>
      <c r="D174" s="44">
        <v>4</v>
      </c>
      <c r="E174" s="44">
        <v>5</v>
      </c>
      <c r="F174" s="44">
        <v>11</v>
      </c>
      <c r="G174" s="44">
        <v>3</v>
      </c>
      <c r="H174" s="45">
        <f t="shared" si="20"/>
        <v>27</v>
      </c>
    </row>
    <row r="175" spans="1:8" ht="15" customHeight="1" x14ac:dyDescent="0.3">
      <c r="A175" s="191"/>
      <c r="B175" s="33" t="s">
        <v>1</v>
      </c>
      <c r="C175" s="44">
        <v>262</v>
      </c>
      <c r="D175" s="44">
        <v>188</v>
      </c>
      <c r="E175" s="44">
        <v>196</v>
      </c>
      <c r="F175" s="44">
        <v>412</v>
      </c>
      <c r="G175" s="44">
        <v>63</v>
      </c>
      <c r="H175" s="45">
        <f t="shared" si="20"/>
        <v>1121</v>
      </c>
    </row>
    <row r="176" spans="1:8" ht="15" customHeight="1" x14ac:dyDescent="0.3">
      <c r="A176" s="191"/>
      <c r="B176" s="33" t="s">
        <v>2</v>
      </c>
      <c r="C176" s="44">
        <v>498</v>
      </c>
      <c r="D176" s="44">
        <v>350</v>
      </c>
      <c r="E176" s="44">
        <v>364</v>
      </c>
      <c r="F176" s="44">
        <v>787</v>
      </c>
      <c r="G176" s="44">
        <v>118</v>
      </c>
      <c r="H176" s="45">
        <f t="shared" si="20"/>
        <v>2117</v>
      </c>
    </row>
    <row r="177" spans="1:8" ht="15" customHeight="1" x14ac:dyDescent="0.3">
      <c r="A177" s="192" t="s">
        <v>24</v>
      </c>
      <c r="B177" s="36" t="s">
        <v>0</v>
      </c>
      <c r="C177" s="42">
        <v>0</v>
      </c>
      <c r="D177" s="42">
        <v>2</v>
      </c>
      <c r="E177" s="42">
        <v>2</v>
      </c>
      <c r="F177" s="42">
        <v>9</v>
      </c>
      <c r="G177" s="42">
        <v>0</v>
      </c>
      <c r="H177" s="43">
        <f t="shared" si="20"/>
        <v>13</v>
      </c>
    </row>
    <row r="178" spans="1:8" ht="15" customHeight="1" x14ac:dyDescent="0.3">
      <c r="A178" s="192"/>
      <c r="B178" s="36" t="s">
        <v>1</v>
      </c>
      <c r="C178" s="42">
        <v>0</v>
      </c>
      <c r="D178" s="42">
        <v>336</v>
      </c>
      <c r="E178" s="42">
        <v>28</v>
      </c>
      <c r="F178" s="42">
        <v>234</v>
      </c>
      <c r="G178" s="42">
        <v>0</v>
      </c>
      <c r="H178" s="43">
        <f t="shared" si="20"/>
        <v>598</v>
      </c>
    </row>
    <row r="179" spans="1:8" ht="15" customHeight="1" x14ac:dyDescent="0.3">
      <c r="A179" s="192"/>
      <c r="B179" s="36" t="s">
        <v>2</v>
      </c>
      <c r="C179" s="42">
        <v>0</v>
      </c>
      <c r="D179" s="42">
        <v>662</v>
      </c>
      <c r="E179" s="42">
        <v>59</v>
      </c>
      <c r="F179" s="42">
        <v>432</v>
      </c>
      <c r="G179" s="42">
        <v>0</v>
      </c>
      <c r="H179" s="43">
        <f t="shared" si="20"/>
        <v>1153</v>
      </c>
    </row>
    <row r="180" spans="1:8" ht="15" customHeight="1" x14ac:dyDescent="0.3">
      <c r="A180" s="191" t="s">
        <v>25</v>
      </c>
      <c r="B180" s="33" t="s">
        <v>0</v>
      </c>
      <c r="C180" s="44">
        <v>0</v>
      </c>
      <c r="D180" s="44">
        <v>0</v>
      </c>
      <c r="E180" s="44">
        <v>0</v>
      </c>
      <c r="F180" s="44">
        <v>8</v>
      </c>
      <c r="G180" s="44">
        <v>2</v>
      </c>
      <c r="H180" s="45">
        <f t="shared" si="20"/>
        <v>10</v>
      </c>
    </row>
    <row r="181" spans="1:8" ht="15" customHeight="1" x14ac:dyDescent="0.3">
      <c r="A181" s="191"/>
      <c r="B181" s="33" t="s">
        <v>1</v>
      </c>
      <c r="C181" s="44">
        <v>0</v>
      </c>
      <c r="D181" s="44">
        <v>0</v>
      </c>
      <c r="E181" s="44">
        <v>0</v>
      </c>
      <c r="F181" s="44">
        <v>275</v>
      </c>
      <c r="G181" s="44">
        <v>41</v>
      </c>
      <c r="H181" s="45">
        <f t="shared" si="20"/>
        <v>316</v>
      </c>
    </row>
    <row r="182" spans="1:8" ht="15" customHeight="1" x14ac:dyDescent="0.3">
      <c r="A182" s="191"/>
      <c r="B182" s="33" t="s">
        <v>2</v>
      </c>
      <c r="C182" s="44">
        <v>0</v>
      </c>
      <c r="D182" s="44">
        <v>0</v>
      </c>
      <c r="E182" s="44">
        <v>0</v>
      </c>
      <c r="F182" s="44">
        <v>511</v>
      </c>
      <c r="G182" s="44">
        <v>78</v>
      </c>
      <c r="H182" s="45">
        <f t="shared" si="20"/>
        <v>589</v>
      </c>
    </row>
    <row r="183" spans="1:8" ht="15" customHeight="1" x14ac:dyDescent="0.3">
      <c r="A183" s="192" t="s">
        <v>26</v>
      </c>
      <c r="B183" s="36" t="s">
        <v>0</v>
      </c>
      <c r="C183" s="42">
        <v>17</v>
      </c>
      <c r="D183" s="42">
        <v>51</v>
      </c>
      <c r="E183" s="42">
        <v>56</v>
      </c>
      <c r="F183" s="42">
        <v>69</v>
      </c>
      <c r="G183" s="42">
        <v>46</v>
      </c>
      <c r="H183" s="43">
        <f t="shared" si="20"/>
        <v>239</v>
      </c>
    </row>
    <row r="184" spans="1:8" ht="15" customHeight="1" x14ac:dyDescent="0.3">
      <c r="A184" s="192"/>
      <c r="B184" s="36" t="s">
        <v>1</v>
      </c>
      <c r="C184" s="42">
        <v>4128</v>
      </c>
      <c r="D184" s="42">
        <v>4939</v>
      </c>
      <c r="E184" s="42">
        <v>3117</v>
      </c>
      <c r="F184" s="42">
        <v>2321</v>
      </c>
      <c r="G184" s="42">
        <v>1071</v>
      </c>
      <c r="H184" s="43">
        <f t="shared" si="20"/>
        <v>15576</v>
      </c>
    </row>
    <row r="185" spans="1:8" ht="15" customHeight="1" x14ac:dyDescent="0.3">
      <c r="A185" s="192"/>
      <c r="B185" s="36" t="s">
        <v>2</v>
      </c>
      <c r="C185" s="42">
        <v>7889</v>
      </c>
      <c r="D185" s="42">
        <v>9231</v>
      </c>
      <c r="E185" s="42">
        <v>5542</v>
      </c>
      <c r="F185" s="42">
        <v>4194</v>
      </c>
      <c r="G185" s="42">
        <v>2080</v>
      </c>
      <c r="H185" s="43">
        <f t="shared" si="20"/>
        <v>28936</v>
      </c>
    </row>
    <row r="186" spans="1:8" ht="15" customHeight="1" x14ac:dyDescent="0.3">
      <c r="A186" s="193" t="s">
        <v>27</v>
      </c>
      <c r="B186" s="33" t="s">
        <v>0</v>
      </c>
      <c r="C186" s="44">
        <v>3</v>
      </c>
      <c r="D186" s="44">
        <v>24</v>
      </c>
      <c r="E186" s="44">
        <v>49</v>
      </c>
      <c r="F186" s="44">
        <v>76</v>
      </c>
      <c r="G186" s="44">
        <v>42</v>
      </c>
      <c r="H186" s="45">
        <f t="shared" si="20"/>
        <v>194</v>
      </c>
    </row>
    <row r="187" spans="1:8" ht="15" customHeight="1" x14ac:dyDescent="0.3">
      <c r="A187" s="193"/>
      <c r="B187" s="33" t="s">
        <v>1</v>
      </c>
      <c r="C187" s="44">
        <v>85</v>
      </c>
      <c r="D187" s="44">
        <v>560</v>
      </c>
      <c r="E187" s="44">
        <v>1266</v>
      </c>
      <c r="F187" s="44">
        <v>1625</v>
      </c>
      <c r="G187" s="44">
        <v>621</v>
      </c>
      <c r="H187" s="45">
        <f t="shared" si="20"/>
        <v>4157</v>
      </c>
    </row>
    <row r="188" spans="1:8" ht="15" customHeight="1" x14ac:dyDescent="0.3">
      <c r="A188" s="193"/>
      <c r="B188" s="33" t="s">
        <v>2</v>
      </c>
      <c r="C188" s="44">
        <v>171</v>
      </c>
      <c r="D188" s="44">
        <v>1073</v>
      </c>
      <c r="E188" s="44">
        <v>2390</v>
      </c>
      <c r="F188" s="44">
        <v>3074</v>
      </c>
      <c r="G188" s="44">
        <v>1246</v>
      </c>
      <c r="H188" s="45">
        <f t="shared" si="20"/>
        <v>7954</v>
      </c>
    </row>
    <row r="189" spans="1:8" ht="15" customHeight="1" x14ac:dyDescent="0.3">
      <c r="A189" s="192" t="s">
        <v>28</v>
      </c>
      <c r="B189" s="36" t="s">
        <v>0</v>
      </c>
      <c r="C189" s="42">
        <v>1</v>
      </c>
      <c r="D189" s="42">
        <v>15</v>
      </c>
      <c r="E189" s="42">
        <v>11</v>
      </c>
      <c r="F189" s="42">
        <v>19</v>
      </c>
      <c r="G189" s="42">
        <v>2</v>
      </c>
      <c r="H189" s="43">
        <f t="shared" si="20"/>
        <v>48</v>
      </c>
    </row>
    <row r="190" spans="1:8" ht="15" customHeight="1" x14ac:dyDescent="0.3">
      <c r="A190" s="192"/>
      <c r="B190" s="36" t="s">
        <v>1</v>
      </c>
      <c r="C190" s="42">
        <v>366</v>
      </c>
      <c r="D190" s="42">
        <v>1081</v>
      </c>
      <c r="E190" s="42">
        <v>620</v>
      </c>
      <c r="F190" s="42">
        <v>637</v>
      </c>
      <c r="G190" s="42">
        <v>47</v>
      </c>
      <c r="H190" s="43">
        <f t="shared" si="20"/>
        <v>2751</v>
      </c>
    </row>
    <row r="191" spans="1:8" ht="15" customHeight="1" x14ac:dyDescent="0.3">
      <c r="A191" s="192"/>
      <c r="B191" s="36" t="s">
        <v>2</v>
      </c>
      <c r="C191" s="42">
        <v>751</v>
      </c>
      <c r="D191" s="42">
        <v>2056</v>
      </c>
      <c r="E191" s="42">
        <v>1129</v>
      </c>
      <c r="F191" s="42">
        <v>1106</v>
      </c>
      <c r="G191" s="42">
        <v>87</v>
      </c>
      <c r="H191" s="43">
        <f t="shared" si="20"/>
        <v>5129</v>
      </c>
    </row>
    <row r="192" spans="1:8" ht="15" customHeight="1" x14ac:dyDescent="0.3">
      <c r="A192" s="194" t="s">
        <v>32</v>
      </c>
      <c r="B192" s="33" t="s">
        <v>0</v>
      </c>
      <c r="C192" s="103">
        <v>1</v>
      </c>
      <c r="D192" s="103">
        <v>1</v>
      </c>
      <c r="E192" s="103">
        <v>7</v>
      </c>
      <c r="F192" s="103">
        <v>24</v>
      </c>
      <c r="G192" s="103">
        <v>8</v>
      </c>
      <c r="H192" s="104">
        <f t="shared" si="20"/>
        <v>41</v>
      </c>
    </row>
    <row r="193" spans="1:8" ht="15" customHeight="1" x14ac:dyDescent="0.3">
      <c r="A193" s="194"/>
      <c r="B193" s="33" t="s">
        <v>1</v>
      </c>
      <c r="C193" s="103">
        <v>77</v>
      </c>
      <c r="D193" s="103">
        <v>23</v>
      </c>
      <c r="E193" s="103">
        <v>450</v>
      </c>
      <c r="F193" s="103">
        <v>914</v>
      </c>
      <c r="G193" s="103">
        <v>167</v>
      </c>
      <c r="H193" s="104">
        <f t="shared" si="20"/>
        <v>1631</v>
      </c>
    </row>
    <row r="194" spans="1:8" ht="15" customHeight="1" x14ac:dyDescent="0.3">
      <c r="A194" s="194"/>
      <c r="B194" s="33" t="s">
        <v>2</v>
      </c>
      <c r="C194" s="103">
        <v>125</v>
      </c>
      <c r="D194" s="103">
        <v>45</v>
      </c>
      <c r="E194" s="103">
        <v>815</v>
      </c>
      <c r="F194" s="103">
        <v>1651</v>
      </c>
      <c r="G194" s="103">
        <v>321</v>
      </c>
      <c r="H194" s="104">
        <f t="shared" si="20"/>
        <v>2957</v>
      </c>
    </row>
    <row r="195" spans="1:8" ht="15" customHeight="1" x14ac:dyDescent="0.3">
      <c r="A195" s="189" t="s">
        <v>4</v>
      </c>
      <c r="B195" s="130" t="s">
        <v>0</v>
      </c>
      <c r="C195" s="131">
        <f>C171+C174+C177+C180+C183+C186+C189+C192</f>
        <v>33</v>
      </c>
      <c r="D195" s="131">
        <f t="shared" ref="D195:H195" si="21">D171+D174+D177+D180+D183+D186+D189+D192</f>
        <v>118</v>
      </c>
      <c r="E195" s="131">
        <f t="shared" si="21"/>
        <v>149</v>
      </c>
      <c r="F195" s="131">
        <f t="shared" si="21"/>
        <v>244</v>
      </c>
      <c r="G195" s="131">
        <f t="shared" si="21"/>
        <v>105</v>
      </c>
      <c r="H195" s="131">
        <f t="shared" si="21"/>
        <v>649</v>
      </c>
    </row>
    <row r="196" spans="1:8" ht="15" customHeight="1" x14ac:dyDescent="0.3">
      <c r="A196" s="189"/>
      <c r="B196" s="130" t="s">
        <v>1</v>
      </c>
      <c r="C196" s="131">
        <f t="shared" ref="C196:H196" si="22">C172+C175+C178+C181+C184+C187+C190+C193</f>
        <v>6414</v>
      </c>
      <c r="D196" s="131">
        <f t="shared" si="22"/>
        <v>9480</v>
      </c>
      <c r="E196" s="131">
        <f t="shared" si="22"/>
        <v>6929</v>
      </c>
      <c r="F196" s="131">
        <f t="shared" si="22"/>
        <v>7381</v>
      </c>
      <c r="G196" s="131">
        <f t="shared" si="22"/>
        <v>2046</v>
      </c>
      <c r="H196" s="131">
        <f t="shared" si="22"/>
        <v>32250</v>
      </c>
    </row>
    <row r="197" spans="1:8" ht="15" customHeight="1" x14ac:dyDescent="0.3">
      <c r="A197" s="189"/>
      <c r="B197" s="130" t="s">
        <v>2</v>
      </c>
      <c r="C197" s="131">
        <f t="shared" ref="C197:H197" si="23">C173+C176+C179+C182+C185+C188+C191+C194</f>
        <v>12295</v>
      </c>
      <c r="D197" s="131">
        <f t="shared" si="23"/>
        <v>18276</v>
      </c>
      <c r="E197" s="131">
        <f t="shared" si="23"/>
        <v>12850</v>
      </c>
      <c r="F197" s="131">
        <f t="shared" si="23"/>
        <v>13610</v>
      </c>
      <c r="G197" s="131">
        <f t="shared" si="23"/>
        <v>3998</v>
      </c>
      <c r="H197" s="131">
        <f t="shared" si="23"/>
        <v>61029</v>
      </c>
    </row>
    <row r="198" spans="1:8" ht="15" customHeight="1" x14ac:dyDescent="0.3">
      <c r="A198" s="33" t="s">
        <v>161</v>
      </c>
      <c r="F198" s="40"/>
      <c r="G198" s="40"/>
      <c r="H198" s="40"/>
    </row>
    <row r="199" spans="1:8" ht="15" customHeight="1" x14ac:dyDescent="0.3"/>
    <row r="200" spans="1:8" ht="15" customHeight="1" x14ac:dyDescent="0.3"/>
    <row r="201" spans="1:8" ht="15" customHeight="1" x14ac:dyDescent="0.3">
      <c r="A201" s="195" t="s">
        <v>114</v>
      </c>
      <c r="B201" s="195"/>
      <c r="C201" s="195"/>
      <c r="D201" s="195"/>
      <c r="E201" s="195"/>
      <c r="F201" s="195"/>
      <c r="G201" s="195"/>
      <c r="H201" s="195"/>
    </row>
    <row r="202" spans="1:8" ht="15" customHeight="1" x14ac:dyDescent="0.3">
      <c r="A202" s="195" t="s">
        <v>115</v>
      </c>
      <c r="B202" s="195"/>
      <c r="C202" s="195"/>
      <c r="D202" s="195"/>
      <c r="E202" s="195"/>
      <c r="F202" s="195"/>
      <c r="G202" s="195"/>
      <c r="H202" s="195"/>
    </row>
    <row r="203" spans="1:8" ht="15" customHeight="1" x14ac:dyDescent="0.3">
      <c r="A203" s="102" t="s">
        <v>67</v>
      </c>
      <c r="B203" s="51"/>
      <c r="C203" s="51" t="s">
        <v>68</v>
      </c>
      <c r="D203" s="51" t="s">
        <v>69</v>
      </c>
      <c r="E203" s="51" t="s">
        <v>70</v>
      </c>
      <c r="F203" s="51" t="s">
        <v>71</v>
      </c>
      <c r="G203" s="51" t="s">
        <v>3</v>
      </c>
      <c r="H203" s="51" t="s">
        <v>4</v>
      </c>
    </row>
    <row r="204" spans="1:8" ht="15" customHeight="1" x14ac:dyDescent="0.3">
      <c r="A204" s="192" t="s">
        <v>22</v>
      </c>
      <c r="B204" s="36" t="s">
        <v>0</v>
      </c>
      <c r="C204" s="42">
        <v>9</v>
      </c>
      <c r="D204" s="42">
        <v>19</v>
      </c>
      <c r="E204" s="42">
        <v>19</v>
      </c>
      <c r="F204" s="42">
        <v>29</v>
      </c>
      <c r="G204" s="42">
        <v>2</v>
      </c>
      <c r="H204" s="43">
        <f>SUM(C204:G204)</f>
        <v>78</v>
      </c>
    </row>
    <row r="205" spans="1:8" ht="15" customHeight="1" x14ac:dyDescent="0.3">
      <c r="A205" s="192"/>
      <c r="B205" s="36" t="s">
        <v>1</v>
      </c>
      <c r="C205" s="42">
        <v>1690</v>
      </c>
      <c r="D205" s="42">
        <v>2124</v>
      </c>
      <c r="E205" s="42">
        <v>1252</v>
      </c>
      <c r="F205" s="42">
        <v>976</v>
      </c>
      <c r="G205" s="42">
        <v>36</v>
      </c>
      <c r="H205" s="43">
        <f t="shared" ref="H205:H227" si="24">SUM(C205:G205)</f>
        <v>6078</v>
      </c>
    </row>
    <row r="206" spans="1:8" ht="15" customHeight="1" x14ac:dyDescent="0.3">
      <c r="A206" s="192"/>
      <c r="B206" s="36" t="s">
        <v>2</v>
      </c>
      <c r="C206" s="42">
        <v>3223</v>
      </c>
      <c r="D206" s="42">
        <v>4423</v>
      </c>
      <c r="E206" s="42">
        <v>2551</v>
      </c>
      <c r="F206" s="42">
        <v>1841</v>
      </c>
      <c r="G206" s="42">
        <v>68</v>
      </c>
      <c r="H206" s="43">
        <f t="shared" si="24"/>
        <v>12106</v>
      </c>
    </row>
    <row r="207" spans="1:8" ht="15" customHeight="1" x14ac:dyDescent="0.3">
      <c r="A207" s="191" t="s">
        <v>23</v>
      </c>
      <c r="B207" s="33" t="s">
        <v>0</v>
      </c>
      <c r="C207" s="44">
        <v>4</v>
      </c>
      <c r="D207" s="44">
        <v>5</v>
      </c>
      <c r="E207" s="44">
        <v>4</v>
      </c>
      <c r="F207" s="44">
        <v>11</v>
      </c>
      <c r="G207" s="44">
        <v>3</v>
      </c>
      <c r="H207" s="45">
        <f t="shared" si="24"/>
        <v>27</v>
      </c>
    </row>
    <row r="208" spans="1:8" ht="15" customHeight="1" x14ac:dyDescent="0.3">
      <c r="A208" s="191"/>
      <c r="B208" s="33" t="s">
        <v>1</v>
      </c>
      <c r="C208" s="44">
        <v>253</v>
      </c>
      <c r="D208" s="44">
        <v>178</v>
      </c>
      <c r="E208" s="44">
        <v>131</v>
      </c>
      <c r="F208" s="44">
        <v>440</v>
      </c>
      <c r="G208" s="44">
        <v>63</v>
      </c>
      <c r="H208" s="45">
        <f t="shared" si="24"/>
        <v>1065</v>
      </c>
    </row>
    <row r="209" spans="1:8" ht="15" customHeight="1" x14ac:dyDescent="0.3">
      <c r="A209" s="191"/>
      <c r="B209" s="33" t="s">
        <v>2</v>
      </c>
      <c r="C209" s="44">
        <v>462</v>
      </c>
      <c r="D209" s="44">
        <v>338</v>
      </c>
      <c r="E209" s="44">
        <v>239</v>
      </c>
      <c r="F209" s="44">
        <v>838</v>
      </c>
      <c r="G209" s="44">
        <v>118</v>
      </c>
      <c r="H209" s="45">
        <f t="shared" si="24"/>
        <v>1995</v>
      </c>
    </row>
    <row r="210" spans="1:8" ht="15" customHeight="1" x14ac:dyDescent="0.3">
      <c r="A210" s="192" t="s">
        <v>24</v>
      </c>
      <c r="B210" s="36" t="s">
        <v>0</v>
      </c>
      <c r="C210" s="42">
        <v>0</v>
      </c>
      <c r="D210" s="42">
        <v>2</v>
      </c>
      <c r="E210" s="42">
        <v>1</v>
      </c>
      <c r="F210" s="42">
        <v>11</v>
      </c>
      <c r="G210" s="42">
        <v>0</v>
      </c>
      <c r="H210" s="43">
        <f t="shared" si="24"/>
        <v>14</v>
      </c>
    </row>
    <row r="211" spans="1:8" ht="15" customHeight="1" x14ac:dyDescent="0.3">
      <c r="A211" s="192"/>
      <c r="B211" s="36" t="s">
        <v>1</v>
      </c>
      <c r="C211" s="42">
        <v>0</v>
      </c>
      <c r="D211" s="42">
        <v>336</v>
      </c>
      <c r="E211" s="42">
        <v>8</v>
      </c>
      <c r="F211" s="42">
        <v>339</v>
      </c>
      <c r="G211" s="42">
        <v>0</v>
      </c>
      <c r="H211" s="43">
        <f t="shared" si="24"/>
        <v>683</v>
      </c>
    </row>
    <row r="212" spans="1:8" ht="15" customHeight="1" x14ac:dyDescent="0.3">
      <c r="A212" s="192"/>
      <c r="B212" s="36" t="s">
        <v>2</v>
      </c>
      <c r="C212" s="42">
        <v>0</v>
      </c>
      <c r="D212" s="42">
        <v>662</v>
      </c>
      <c r="E212" s="42">
        <v>21</v>
      </c>
      <c r="F212" s="42">
        <v>634</v>
      </c>
      <c r="G212" s="42">
        <v>0</v>
      </c>
      <c r="H212" s="43">
        <f t="shared" si="24"/>
        <v>1317</v>
      </c>
    </row>
    <row r="213" spans="1:8" ht="15" customHeight="1" x14ac:dyDescent="0.3">
      <c r="A213" s="191" t="s">
        <v>25</v>
      </c>
      <c r="B213" s="33" t="s">
        <v>0</v>
      </c>
      <c r="C213" s="44">
        <v>0</v>
      </c>
      <c r="D213" s="44">
        <v>0</v>
      </c>
      <c r="E213" s="44">
        <v>0</v>
      </c>
      <c r="F213" s="44">
        <v>9</v>
      </c>
      <c r="G213" s="44">
        <v>2</v>
      </c>
      <c r="H213" s="45">
        <f t="shared" si="24"/>
        <v>11</v>
      </c>
    </row>
    <row r="214" spans="1:8" ht="15" customHeight="1" x14ac:dyDescent="0.3">
      <c r="A214" s="191"/>
      <c r="B214" s="33" t="s">
        <v>1</v>
      </c>
      <c r="C214" s="44">
        <v>0</v>
      </c>
      <c r="D214" s="44">
        <v>0</v>
      </c>
      <c r="E214" s="44">
        <v>0</v>
      </c>
      <c r="F214" s="44">
        <v>315</v>
      </c>
      <c r="G214" s="44">
        <v>41</v>
      </c>
      <c r="H214" s="45">
        <f t="shared" si="24"/>
        <v>356</v>
      </c>
    </row>
    <row r="215" spans="1:8" ht="15" customHeight="1" x14ac:dyDescent="0.3">
      <c r="A215" s="191"/>
      <c r="B215" s="33" t="s">
        <v>2</v>
      </c>
      <c r="C215" s="44">
        <v>0</v>
      </c>
      <c r="D215" s="44">
        <v>0</v>
      </c>
      <c r="E215" s="44">
        <v>0</v>
      </c>
      <c r="F215" s="44">
        <v>586</v>
      </c>
      <c r="G215" s="44">
        <v>75</v>
      </c>
      <c r="H215" s="45">
        <f t="shared" si="24"/>
        <v>661</v>
      </c>
    </row>
    <row r="216" spans="1:8" ht="15" customHeight="1" x14ac:dyDescent="0.3">
      <c r="A216" s="192" t="s">
        <v>26</v>
      </c>
      <c r="B216" s="36" t="s">
        <v>0</v>
      </c>
      <c r="C216" s="42">
        <v>17</v>
      </c>
      <c r="D216" s="42">
        <v>44</v>
      </c>
      <c r="E216" s="42">
        <v>47</v>
      </c>
      <c r="F216" s="42">
        <v>74</v>
      </c>
      <c r="G216" s="42">
        <v>45</v>
      </c>
      <c r="H216" s="43">
        <f t="shared" si="24"/>
        <v>227</v>
      </c>
    </row>
    <row r="217" spans="1:8" ht="15" customHeight="1" x14ac:dyDescent="0.3">
      <c r="A217" s="192"/>
      <c r="B217" s="36" t="s">
        <v>1</v>
      </c>
      <c r="C217" s="42">
        <v>4279</v>
      </c>
      <c r="D217" s="42">
        <v>4392</v>
      </c>
      <c r="E217" s="42">
        <v>2870</v>
      </c>
      <c r="F217" s="42">
        <v>2485</v>
      </c>
      <c r="G217" s="42">
        <v>998</v>
      </c>
      <c r="H217" s="43">
        <f t="shared" si="24"/>
        <v>15024</v>
      </c>
    </row>
    <row r="218" spans="1:8" ht="15" customHeight="1" x14ac:dyDescent="0.3">
      <c r="A218" s="192"/>
      <c r="B218" s="36" t="s">
        <v>2</v>
      </c>
      <c r="C218" s="42">
        <v>8177</v>
      </c>
      <c r="D218" s="42">
        <v>8012</v>
      </c>
      <c r="E218" s="42">
        <v>5069</v>
      </c>
      <c r="F218" s="42">
        <v>4507</v>
      </c>
      <c r="G218" s="42">
        <v>1816</v>
      </c>
      <c r="H218" s="43">
        <f t="shared" si="24"/>
        <v>27581</v>
      </c>
    </row>
    <row r="219" spans="1:8" ht="15" customHeight="1" x14ac:dyDescent="0.3">
      <c r="A219" s="193" t="s">
        <v>27</v>
      </c>
      <c r="B219" s="33" t="s">
        <v>0</v>
      </c>
      <c r="C219" s="44">
        <v>3</v>
      </c>
      <c r="D219" s="44">
        <v>24</v>
      </c>
      <c r="E219" s="44">
        <v>50</v>
      </c>
      <c r="F219" s="44">
        <v>82</v>
      </c>
      <c r="G219" s="44">
        <v>43</v>
      </c>
      <c r="H219" s="45">
        <f t="shared" si="24"/>
        <v>202</v>
      </c>
    </row>
    <row r="220" spans="1:8" ht="15" customHeight="1" x14ac:dyDescent="0.3">
      <c r="A220" s="193"/>
      <c r="B220" s="33" t="s">
        <v>1</v>
      </c>
      <c r="C220" s="44">
        <v>85</v>
      </c>
      <c r="D220" s="44">
        <v>556</v>
      </c>
      <c r="E220" s="44">
        <v>1281</v>
      </c>
      <c r="F220" s="44">
        <v>1767</v>
      </c>
      <c r="G220" s="44">
        <v>649</v>
      </c>
      <c r="H220" s="45">
        <f t="shared" si="24"/>
        <v>4338</v>
      </c>
    </row>
    <row r="221" spans="1:8" ht="15" customHeight="1" x14ac:dyDescent="0.3">
      <c r="A221" s="193"/>
      <c r="B221" s="33" t="s">
        <v>2</v>
      </c>
      <c r="C221" s="44">
        <v>171</v>
      </c>
      <c r="D221" s="44">
        <v>1065</v>
      </c>
      <c r="E221" s="44">
        <v>2408</v>
      </c>
      <c r="F221" s="44">
        <v>3326</v>
      </c>
      <c r="G221" s="44">
        <v>1289</v>
      </c>
      <c r="H221" s="45">
        <f t="shared" si="24"/>
        <v>8259</v>
      </c>
    </row>
    <row r="222" spans="1:8" ht="15" customHeight="1" x14ac:dyDescent="0.3">
      <c r="A222" s="192" t="s">
        <v>28</v>
      </c>
      <c r="B222" s="36" t="s">
        <v>0</v>
      </c>
      <c r="C222" s="42">
        <v>1</v>
      </c>
      <c r="D222" s="42">
        <v>14</v>
      </c>
      <c r="E222" s="42">
        <v>12</v>
      </c>
      <c r="F222" s="42">
        <v>17</v>
      </c>
      <c r="G222" s="42">
        <v>3</v>
      </c>
      <c r="H222" s="43">
        <f t="shared" si="24"/>
        <v>47</v>
      </c>
    </row>
    <row r="223" spans="1:8" ht="15" customHeight="1" x14ac:dyDescent="0.3">
      <c r="A223" s="192"/>
      <c r="B223" s="36" t="s">
        <v>1</v>
      </c>
      <c r="C223" s="42">
        <v>374</v>
      </c>
      <c r="D223" s="42">
        <v>1018</v>
      </c>
      <c r="E223" s="42">
        <v>659</v>
      </c>
      <c r="F223" s="42">
        <v>575</v>
      </c>
      <c r="G223" s="42">
        <v>71</v>
      </c>
      <c r="H223" s="43">
        <f t="shared" si="24"/>
        <v>2697</v>
      </c>
    </row>
    <row r="224" spans="1:8" ht="15" customHeight="1" x14ac:dyDescent="0.3">
      <c r="A224" s="192"/>
      <c r="B224" s="36" t="s">
        <v>2</v>
      </c>
      <c r="C224" s="42">
        <v>698</v>
      </c>
      <c r="D224" s="42">
        <v>1936</v>
      </c>
      <c r="E224" s="42">
        <v>1204</v>
      </c>
      <c r="F224" s="42">
        <v>991</v>
      </c>
      <c r="G224" s="42">
        <v>128</v>
      </c>
      <c r="H224" s="43">
        <f t="shared" si="24"/>
        <v>4957</v>
      </c>
    </row>
    <row r="225" spans="1:8" ht="15" customHeight="1" x14ac:dyDescent="0.3">
      <c r="A225" s="194" t="s">
        <v>32</v>
      </c>
      <c r="B225" s="33" t="s">
        <v>0</v>
      </c>
      <c r="C225" s="103">
        <v>1</v>
      </c>
      <c r="D225" s="103">
        <v>1</v>
      </c>
      <c r="E225" s="103">
        <v>7</v>
      </c>
      <c r="F225" s="103">
        <v>24</v>
      </c>
      <c r="G225" s="103">
        <v>9</v>
      </c>
      <c r="H225" s="104">
        <f t="shared" si="24"/>
        <v>42</v>
      </c>
    </row>
    <row r="226" spans="1:8" ht="15" customHeight="1" x14ac:dyDescent="0.3">
      <c r="A226" s="194"/>
      <c r="B226" s="33" t="s">
        <v>1</v>
      </c>
      <c r="C226" s="103">
        <v>77</v>
      </c>
      <c r="D226" s="103">
        <v>23</v>
      </c>
      <c r="E226" s="103">
        <v>450</v>
      </c>
      <c r="F226" s="103">
        <v>919</v>
      </c>
      <c r="G226" s="103">
        <v>184</v>
      </c>
      <c r="H226" s="104">
        <f t="shared" si="24"/>
        <v>1653</v>
      </c>
    </row>
    <row r="227" spans="1:8" ht="15" customHeight="1" x14ac:dyDescent="0.3">
      <c r="A227" s="194"/>
      <c r="B227" s="33" t="s">
        <v>2</v>
      </c>
      <c r="C227" s="103">
        <v>125</v>
      </c>
      <c r="D227" s="103">
        <v>45</v>
      </c>
      <c r="E227" s="103">
        <v>815</v>
      </c>
      <c r="F227" s="103">
        <v>1652</v>
      </c>
      <c r="G227" s="103">
        <v>362</v>
      </c>
      <c r="H227" s="104">
        <f t="shared" si="24"/>
        <v>2999</v>
      </c>
    </row>
    <row r="228" spans="1:8" ht="15" customHeight="1" x14ac:dyDescent="0.3">
      <c r="A228" s="189" t="s">
        <v>4</v>
      </c>
      <c r="B228" s="130" t="s">
        <v>0</v>
      </c>
      <c r="C228" s="131">
        <f>C204+C207+C210+C213+C216+C219+C222+C225</f>
        <v>35</v>
      </c>
      <c r="D228" s="131">
        <f t="shared" ref="D228:H228" si="25">D204+D207+D210+D213+D216+D219+D222+D225</f>
        <v>109</v>
      </c>
      <c r="E228" s="131">
        <f t="shared" si="25"/>
        <v>140</v>
      </c>
      <c r="F228" s="131">
        <f t="shared" si="25"/>
        <v>257</v>
      </c>
      <c r="G228" s="131">
        <f t="shared" si="25"/>
        <v>107</v>
      </c>
      <c r="H228" s="131">
        <f t="shared" si="25"/>
        <v>648</v>
      </c>
    </row>
    <row r="229" spans="1:8" ht="15" customHeight="1" x14ac:dyDescent="0.3">
      <c r="A229" s="189"/>
      <c r="B229" s="130" t="s">
        <v>1</v>
      </c>
      <c r="C229" s="131">
        <f t="shared" ref="C229:H229" si="26">C205+C208+C211+C214+C217+C220+C223+C226</f>
        <v>6758</v>
      </c>
      <c r="D229" s="131">
        <f t="shared" si="26"/>
        <v>8627</v>
      </c>
      <c r="E229" s="131">
        <f t="shared" si="26"/>
        <v>6651</v>
      </c>
      <c r="F229" s="131">
        <f t="shared" si="26"/>
        <v>7816</v>
      </c>
      <c r="G229" s="131">
        <f t="shared" si="26"/>
        <v>2042</v>
      </c>
      <c r="H229" s="131">
        <f t="shared" si="26"/>
        <v>31894</v>
      </c>
    </row>
    <row r="230" spans="1:8" ht="15" customHeight="1" x14ac:dyDescent="0.3">
      <c r="A230" s="189"/>
      <c r="B230" s="130" t="s">
        <v>2</v>
      </c>
      <c r="C230" s="131">
        <f t="shared" ref="C230:H230" si="27">C206+C209+C212+C215+C218+C221+C224+C227</f>
        <v>12856</v>
      </c>
      <c r="D230" s="131">
        <f t="shared" si="27"/>
        <v>16481</v>
      </c>
      <c r="E230" s="131">
        <f t="shared" si="27"/>
        <v>12307</v>
      </c>
      <c r="F230" s="131">
        <f t="shared" si="27"/>
        <v>14375</v>
      </c>
      <c r="G230" s="131">
        <f t="shared" si="27"/>
        <v>3856</v>
      </c>
      <c r="H230" s="131">
        <f t="shared" si="27"/>
        <v>59875</v>
      </c>
    </row>
    <row r="231" spans="1:8" ht="15" customHeight="1" x14ac:dyDescent="0.3">
      <c r="A231" s="33" t="s">
        <v>161</v>
      </c>
      <c r="F231" s="40"/>
      <c r="G231" s="40"/>
      <c r="H231" s="40"/>
    </row>
    <row r="232" spans="1:8" ht="15" customHeight="1" x14ac:dyDescent="0.3">
      <c r="A232" s="105"/>
      <c r="B232" s="105"/>
      <c r="C232" s="105"/>
      <c r="D232" s="105"/>
      <c r="E232" s="105"/>
      <c r="F232" s="105"/>
      <c r="G232" s="105"/>
      <c r="H232" s="105"/>
    </row>
    <row r="233" spans="1:8" ht="15" customHeight="1" x14ac:dyDescent="0.3"/>
    <row r="234" spans="1:8" ht="15" customHeight="1" x14ac:dyDescent="0.3">
      <c r="A234" s="195" t="s">
        <v>114</v>
      </c>
      <c r="B234" s="195"/>
      <c r="C234" s="195"/>
      <c r="D234" s="195"/>
      <c r="E234" s="195"/>
      <c r="F234" s="195"/>
      <c r="G234" s="195"/>
      <c r="H234" s="195"/>
    </row>
    <row r="235" spans="1:8" ht="15" customHeight="1" x14ac:dyDescent="0.3">
      <c r="A235" s="195" t="s">
        <v>116</v>
      </c>
      <c r="B235" s="195"/>
      <c r="C235" s="195"/>
      <c r="D235" s="195"/>
      <c r="E235" s="195"/>
      <c r="F235" s="195"/>
      <c r="G235" s="195"/>
      <c r="H235" s="195"/>
    </row>
    <row r="236" spans="1:8" ht="15" customHeight="1" x14ac:dyDescent="0.3">
      <c r="A236" s="102" t="s">
        <v>67</v>
      </c>
      <c r="B236" s="51"/>
      <c r="C236" s="51" t="s">
        <v>68</v>
      </c>
      <c r="D236" s="51" t="s">
        <v>69</v>
      </c>
      <c r="E236" s="51" t="s">
        <v>70</v>
      </c>
      <c r="F236" s="51" t="s">
        <v>71</v>
      </c>
      <c r="G236" s="51" t="s">
        <v>3</v>
      </c>
      <c r="H236" s="51" t="s">
        <v>4</v>
      </c>
    </row>
    <row r="237" spans="1:8" ht="15" customHeight="1" x14ac:dyDescent="0.3">
      <c r="A237" s="192" t="s">
        <v>22</v>
      </c>
      <c r="B237" s="36" t="s">
        <v>0</v>
      </c>
      <c r="C237" s="42">
        <v>9</v>
      </c>
      <c r="D237" s="42">
        <v>19</v>
      </c>
      <c r="E237" s="42">
        <v>17</v>
      </c>
      <c r="F237" s="42">
        <v>31</v>
      </c>
      <c r="G237" s="42">
        <v>2</v>
      </c>
      <c r="H237" s="43">
        <f>SUM(C237:G237)</f>
        <v>78</v>
      </c>
    </row>
    <row r="238" spans="1:8" ht="15" customHeight="1" x14ac:dyDescent="0.3">
      <c r="A238" s="192"/>
      <c r="B238" s="36" t="s">
        <v>1</v>
      </c>
      <c r="C238" s="42">
        <v>1690</v>
      </c>
      <c r="D238" s="42">
        <v>2141</v>
      </c>
      <c r="E238" s="42">
        <v>1043</v>
      </c>
      <c r="F238" s="42">
        <v>1034</v>
      </c>
      <c r="G238" s="42">
        <v>36</v>
      </c>
      <c r="H238" s="43">
        <f t="shared" ref="H238:H260" si="28">SUM(C238:G238)</f>
        <v>5944</v>
      </c>
    </row>
    <row r="239" spans="1:8" ht="15" customHeight="1" x14ac:dyDescent="0.3">
      <c r="A239" s="192"/>
      <c r="B239" s="36" t="s">
        <v>2</v>
      </c>
      <c r="C239" s="42">
        <v>3223</v>
      </c>
      <c r="D239" s="42">
        <v>4120</v>
      </c>
      <c r="E239" s="42">
        <v>2030</v>
      </c>
      <c r="F239" s="42">
        <v>1953</v>
      </c>
      <c r="G239" s="42">
        <v>68</v>
      </c>
      <c r="H239" s="43">
        <f t="shared" si="28"/>
        <v>11394</v>
      </c>
    </row>
    <row r="240" spans="1:8" ht="15" customHeight="1" x14ac:dyDescent="0.3">
      <c r="A240" s="191" t="s">
        <v>23</v>
      </c>
      <c r="B240" s="33" t="s">
        <v>0</v>
      </c>
      <c r="C240" s="44">
        <v>4</v>
      </c>
      <c r="D240" s="44">
        <v>5</v>
      </c>
      <c r="E240" s="44">
        <v>4</v>
      </c>
      <c r="F240" s="44">
        <v>12</v>
      </c>
      <c r="G240" s="44">
        <v>3</v>
      </c>
      <c r="H240" s="45">
        <f t="shared" si="28"/>
        <v>28</v>
      </c>
    </row>
    <row r="241" spans="1:8" ht="15" customHeight="1" x14ac:dyDescent="0.3">
      <c r="A241" s="191"/>
      <c r="B241" s="33" t="s">
        <v>1</v>
      </c>
      <c r="C241" s="44">
        <v>253</v>
      </c>
      <c r="D241" s="44">
        <v>178</v>
      </c>
      <c r="E241" s="44">
        <v>131</v>
      </c>
      <c r="F241" s="44">
        <v>459</v>
      </c>
      <c r="G241" s="44">
        <v>63</v>
      </c>
      <c r="H241" s="45">
        <f t="shared" si="28"/>
        <v>1084</v>
      </c>
    </row>
    <row r="242" spans="1:8" ht="15" customHeight="1" x14ac:dyDescent="0.3">
      <c r="A242" s="191"/>
      <c r="B242" s="33" t="s">
        <v>2</v>
      </c>
      <c r="C242" s="44">
        <v>462</v>
      </c>
      <c r="D242" s="44">
        <v>338</v>
      </c>
      <c r="E242" s="44">
        <v>239</v>
      </c>
      <c r="F242" s="44">
        <v>875</v>
      </c>
      <c r="G242" s="44">
        <v>118</v>
      </c>
      <c r="H242" s="45">
        <f t="shared" si="28"/>
        <v>2032</v>
      </c>
    </row>
    <row r="243" spans="1:8" ht="15" customHeight="1" x14ac:dyDescent="0.3">
      <c r="A243" s="192" t="s">
        <v>24</v>
      </c>
      <c r="B243" s="36" t="s">
        <v>0</v>
      </c>
      <c r="C243" s="42">
        <v>0</v>
      </c>
      <c r="D243" s="42">
        <v>2</v>
      </c>
      <c r="E243" s="42">
        <v>1</v>
      </c>
      <c r="F243" s="42">
        <v>11</v>
      </c>
      <c r="G243" s="42">
        <v>0</v>
      </c>
      <c r="H243" s="43">
        <f t="shared" si="28"/>
        <v>14</v>
      </c>
    </row>
    <row r="244" spans="1:8" ht="15" customHeight="1" x14ac:dyDescent="0.3">
      <c r="A244" s="192"/>
      <c r="B244" s="36" t="s">
        <v>1</v>
      </c>
      <c r="C244" s="42">
        <v>0</v>
      </c>
      <c r="D244" s="42">
        <v>336</v>
      </c>
      <c r="E244" s="42">
        <v>8</v>
      </c>
      <c r="F244" s="42">
        <v>339</v>
      </c>
      <c r="G244" s="42">
        <v>0</v>
      </c>
      <c r="H244" s="43">
        <f t="shared" si="28"/>
        <v>683</v>
      </c>
    </row>
    <row r="245" spans="1:8" ht="15" customHeight="1" x14ac:dyDescent="0.3">
      <c r="A245" s="192"/>
      <c r="B245" s="36" t="s">
        <v>2</v>
      </c>
      <c r="C245" s="42">
        <v>0</v>
      </c>
      <c r="D245" s="42">
        <v>662</v>
      </c>
      <c r="E245" s="42">
        <v>18</v>
      </c>
      <c r="F245" s="42">
        <v>634</v>
      </c>
      <c r="G245" s="42">
        <v>0</v>
      </c>
      <c r="H245" s="43">
        <f t="shared" si="28"/>
        <v>1314</v>
      </c>
    </row>
    <row r="246" spans="1:8" ht="15" customHeight="1" x14ac:dyDescent="0.3">
      <c r="A246" s="191" t="s">
        <v>25</v>
      </c>
      <c r="B246" s="33" t="s">
        <v>0</v>
      </c>
      <c r="C246" s="44">
        <v>0</v>
      </c>
      <c r="D246" s="44">
        <v>0</v>
      </c>
      <c r="E246" s="44">
        <v>0</v>
      </c>
      <c r="F246" s="44">
        <v>9</v>
      </c>
      <c r="G246" s="44">
        <v>2</v>
      </c>
      <c r="H246" s="45">
        <f t="shared" si="28"/>
        <v>11</v>
      </c>
    </row>
    <row r="247" spans="1:8" ht="15" customHeight="1" x14ac:dyDescent="0.3">
      <c r="A247" s="191"/>
      <c r="B247" s="33" t="s">
        <v>1</v>
      </c>
      <c r="C247" s="44">
        <v>0</v>
      </c>
      <c r="D247" s="44">
        <v>0</v>
      </c>
      <c r="E247" s="44">
        <v>0</v>
      </c>
      <c r="F247" s="44">
        <v>315</v>
      </c>
      <c r="G247" s="44">
        <v>41</v>
      </c>
      <c r="H247" s="45">
        <f t="shared" si="28"/>
        <v>356</v>
      </c>
    </row>
    <row r="248" spans="1:8" ht="15" customHeight="1" x14ac:dyDescent="0.3">
      <c r="A248" s="191"/>
      <c r="B248" s="33" t="s">
        <v>2</v>
      </c>
      <c r="C248" s="44">
        <v>0</v>
      </c>
      <c r="D248" s="44">
        <v>0</v>
      </c>
      <c r="E248" s="44">
        <v>0</v>
      </c>
      <c r="F248" s="44">
        <v>586</v>
      </c>
      <c r="G248" s="44">
        <v>78</v>
      </c>
      <c r="H248" s="45">
        <f t="shared" si="28"/>
        <v>664</v>
      </c>
    </row>
    <row r="249" spans="1:8" ht="15" customHeight="1" x14ac:dyDescent="0.3">
      <c r="A249" s="192" t="s">
        <v>26</v>
      </c>
      <c r="B249" s="36" t="s">
        <v>0</v>
      </c>
      <c r="C249" s="42">
        <v>16</v>
      </c>
      <c r="D249" s="42">
        <v>42</v>
      </c>
      <c r="E249" s="42">
        <v>46</v>
      </c>
      <c r="F249" s="42">
        <v>76</v>
      </c>
      <c r="G249" s="42">
        <v>46</v>
      </c>
      <c r="H249" s="43">
        <f t="shared" si="28"/>
        <v>226</v>
      </c>
    </row>
    <row r="250" spans="1:8" ht="15" customHeight="1" x14ac:dyDescent="0.3">
      <c r="A250" s="192"/>
      <c r="B250" s="36" t="s">
        <v>1</v>
      </c>
      <c r="C250" s="42">
        <v>4124</v>
      </c>
      <c r="D250" s="42">
        <v>4191</v>
      </c>
      <c r="E250" s="42">
        <v>3034</v>
      </c>
      <c r="F250" s="42">
        <v>2605</v>
      </c>
      <c r="G250" s="42">
        <v>1031</v>
      </c>
      <c r="H250" s="43">
        <f t="shared" si="28"/>
        <v>14985</v>
      </c>
    </row>
    <row r="251" spans="1:8" ht="15" customHeight="1" x14ac:dyDescent="0.3">
      <c r="A251" s="192"/>
      <c r="B251" s="36" t="s">
        <v>2</v>
      </c>
      <c r="C251" s="42">
        <v>7886</v>
      </c>
      <c r="D251" s="42">
        <v>7658</v>
      </c>
      <c r="E251" s="42">
        <v>5374</v>
      </c>
      <c r="F251" s="42">
        <v>4736</v>
      </c>
      <c r="G251" s="42">
        <v>1875</v>
      </c>
      <c r="H251" s="43">
        <f t="shared" si="28"/>
        <v>27529</v>
      </c>
    </row>
    <row r="252" spans="1:8" ht="15" customHeight="1" x14ac:dyDescent="0.3">
      <c r="A252" s="193" t="s">
        <v>27</v>
      </c>
      <c r="B252" s="33" t="s">
        <v>0</v>
      </c>
      <c r="C252" s="44">
        <v>3</v>
      </c>
      <c r="D252" s="44">
        <v>23</v>
      </c>
      <c r="E252" s="44">
        <v>48</v>
      </c>
      <c r="F252" s="44">
        <v>85</v>
      </c>
      <c r="G252" s="44">
        <v>44</v>
      </c>
      <c r="H252" s="45">
        <f t="shared" si="28"/>
        <v>203</v>
      </c>
    </row>
    <row r="253" spans="1:8" ht="15" customHeight="1" x14ac:dyDescent="0.3">
      <c r="A253" s="193"/>
      <c r="B253" s="33" t="s">
        <v>1</v>
      </c>
      <c r="C253" s="44">
        <v>85</v>
      </c>
      <c r="D253" s="44">
        <v>479</v>
      </c>
      <c r="E253" s="44">
        <v>1300</v>
      </c>
      <c r="F253" s="44">
        <v>1819</v>
      </c>
      <c r="G253" s="44">
        <v>658</v>
      </c>
      <c r="H253" s="45">
        <f t="shared" si="28"/>
        <v>4341</v>
      </c>
    </row>
    <row r="254" spans="1:8" ht="15" customHeight="1" x14ac:dyDescent="0.3">
      <c r="A254" s="193"/>
      <c r="B254" s="33" t="s">
        <v>2</v>
      </c>
      <c r="C254" s="44">
        <v>171</v>
      </c>
      <c r="D254" s="44">
        <v>913</v>
      </c>
      <c r="E254" s="44">
        <v>2438</v>
      </c>
      <c r="F254" s="44">
        <v>3424</v>
      </c>
      <c r="G254" s="44">
        <v>1306</v>
      </c>
      <c r="H254" s="45">
        <f t="shared" si="28"/>
        <v>8252</v>
      </c>
    </row>
    <row r="255" spans="1:8" ht="15" customHeight="1" x14ac:dyDescent="0.3">
      <c r="A255" s="192" t="s">
        <v>28</v>
      </c>
      <c r="B255" s="36" t="s">
        <v>0</v>
      </c>
      <c r="C255" s="42">
        <v>1</v>
      </c>
      <c r="D255" s="42">
        <v>11</v>
      </c>
      <c r="E255" s="42">
        <v>13</v>
      </c>
      <c r="F255" s="42">
        <v>19</v>
      </c>
      <c r="G255" s="42">
        <v>3</v>
      </c>
      <c r="H255" s="43">
        <f t="shared" si="28"/>
        <v>47</v>
      </c>
    </row>
    <row r="256" spans="1:8" ht="15" customHeight="1" x14ac:dyDescent="0.3">
      <c r="A256" s="192"/>
      <c r="B256" s="36" t="s">
        <v>1</v>
      </c>
      <c r="C256" s="42">
        <v>374</v>
      </c>
      <c r="D256" s="42">
        <v>785</v>
      </c>
      <c r="E256" s="42">
        <v>732</v>
      </c>
      <c r="F256" s="42">
        <v>696</v>
      </c>
      <c r="G256" s="42">
        <v>71</v>
      </c>
      <c r="H256" s="43">
        <f t="shared" si="28"/>
        <v>2658</v>
      </c>
    </row>
    <row r="257" spans="1:8" ht="15" customHeight="1" x14ac:dyDescent="0.3">
      <c r="A257" s="192"/>
      <c r="B257" s="36" t="s">
        <v>2</v>
      </c>
      <c r="C257" s="42">
        <v>698</v>
      </c>
      <c r="D257" s="42">
        <v>1467</v>
      </c>
      <c r="E257" s="42">
        <v>1343</v>
      </c>
      <c r="F257" s="42">
        <v>1217</v>
      </c>
      <c r="G257" s="42">
        <v>128</v>
      </c>
      <c r="H257" s="43">
        <f t="shared" si="28"/>
        <v>4853</v>
      </c>
    </row>
    <row r="258" spans="1:8" ht="15" customHeight="1" x14ac:dyDescent="0.3">
      <c r="A258" s="194" t="s">
        <v>32</v>
      </c>
      <c r="B258" s="33" t="s">
        <v>0</v>
      </c>
      <c r="C258" s="103">
        <v>1</v>
      </c>
      <c r="D258" s="103">
        <v>1</v>
      </c>
      <c r="E258" s="103">
        <v>7</v>
      </c>
      <c r="F258" s="103">
        <v>24</v>
      </c>
      <c r="G258" s="103">
        <v>9</v>
      </c>
      <c r="H258" s="104">
        <f t="shared" si="28"/>
        <v>42</v>
      </c>
    </row>
    <row r="259" spans="1:8" ht="15" customHeight="1" x14ac:dyDescent="0.3">
      <c r="A259" s="194"/>
      <c r="B259" s="33" t="s">
        <v>1</v>
      </c>
      <c r="C259" s="103">
        <v>77</v>
      </c>
      <c r="D259" s="103">
        <v>23</v>
      </c>
      <c r="E259" s="103">
        <v>450</v>
      </c>
      <c r="F259" s="103">
        <v>916</v>
      </c>
      <c r="G259" s="103">
        <v>184</v>
      </c>
      <c r="H259" s="104">
        <f t="shared" si="28"/>
        <v>1650</v>
      </c>
    </row>
    <row r="260" spans="1:8" ht="15" customHeight="1" x14ac:dyDescent="0.3">
      <c r="A260" s="194"/>
      <c r="B260" s="33" t="s">
        <v>2</v>
      </c>
      <c r="C260" s="103">
        <v>125</v>
      </c>
      <c r="D260" s="103">
        <v>45</v>
      </c>
      <c r="E260" s="103">
        <v>815</v>
      </c>
      <c r="F260" s="103">
        <v>1637</v>
      </c>
      <c r="G260" s="103">
        <v>362</v>
      </c>
      <c r="H260" s="104">
        <f t="shared" si="28"/>
        <v>2984</v>
      </c>
    </row>
    <row r="261" spans="1:8" ht="15" customHeight="1" x14ac:dyDescent="0.3">
      <c r="A261" s="189" t="s">
        <v>4</v>
      </c>
      <c r="B261" s="130" t="s">
        <v>0</v>
      </c>
      <c r="C261" s="131">
        <f>C237+C240+C243+C246+C249+C252+C255+C258</f>
        <v>34</v>
      </c>
      <c r="D261" s="131">
        <f t="shared" ref="D261:H261" si="29">D237+D240+D243+D246+D249+D252+D255+D258</f>
        <v>103</v>
      </c>
      <c r="E261" s="131">
        <f t="shared" si="29"/>
        <v>136</v>
      </c>
      <c r="F261" s="131">
        <f t="shared" si="29"/>
        <v>267</v>
      </c>
      <c r="G261" s="131">
        <f t="shared" si="29"/>
        <v>109</v>
      </c>
      <c r="H261" s="131">
        <f t="shared" si="29"/>
        <v>649</v>
      </c>
    </row>
    <row r="262" spans="1:8" ht="15" customHeight="1" x14ac:dyDescent="0.3">
      <c r="A262" s="189"/>
      <c r="B262" s="130" t="s">
        <v>1</v>
      </c>
      <c r="C262" s="131">
        <f t="shared" ref="C262:H262" si="30">C238+C241+C244+C247+C250+C253+C256+C259</f>
        <v>6603</v>
      </c>
      <c r="D262" s="131">
        <f t="shared" si="30"/>
        <v>8133</v>
      </c>
      <c r="E262" s="131">
        <f t="shared" si="30"/>
        <v>6698</v>
      </c>
      <c r="F262" s="131">
        <f t="shared" si="30"/>
        <v>8183</v>
      </c>
      <c r="G262" s="131">
        <f t="shared" si="30"/>
        <v>2084</v>
      </c>
      <c r="H262" s="131">
        <f t="shared" si="30"/>
        <v>31701</v>
      </c>
    </row>
    <row r="263" spans="1:8" ht="15" customHeight="1" x14ac:dyDescent="0.3">
      <c r="A263" s="189"/>
      <c r="B263" s="130" t="s">
        <v>2</v>
      </c>
      <c r="C263" s="131">
        <f t="shared" ref="C263:H263" si="31">C239+C242+C245+C248+C251+C254+C257+C260</f>
        <v>12565</v>
      </c>
      <c r="D263" s="131">
        <f t="shared" si="31"/>
        <v>15203</v>
      </c>
      <c r="E263" s="131">
        <f t="shared" si="31"/>
        <v>12257</v>
      </c>
      <c r="F263" s="131">
        <f t="shared" si="31"/>
        <v>15062</v>
      </c>
      <c r="G263" s="131">
        <f t="shared" si="31"/>
        <v>3935</v>
      </c>
      <c r="H263" s="131">
        <f t="shared" si="31"/>
        <v>59022</v>
      </c>
    </row>
    <row r="264" spans="1:8" ht="15" customHeight="1" x14ac:dyDescent="0.3">
      <c r="A264" s="190" t="s">
        <v>161</v>
      </c>
      <c r="B264" s="190"/>
      <c r="C264" s="190"/>
      <c r="D264" s="190"/>
      <c r="E264" s="190"/>
      <c r="F264" s="40"/>
      <c r="G264" s="106"/>
      <c r="H264" s="106"/>
    </row>
    <row r="265" spans="1:8" ht="15" customHeight="1" x14ac:dyDescent="0.3"/>
    <row r="266" spans="1:8" ht="15" customHeight="1" x14ac:dyDescent="0.3">
      <c r="A266" s="106"/>
      <c r="B266" s="106"/>
      <c r="C266" s="106"/>
      <c r="D266" s="106"/>
    </row>
    <row r="267" spans="1:8" ht="15" customHeight="1" x14ac:dyDescent="0.3">
      <c r="A267" s="195" t="s">
        <v>117</v>
      </c>
      <c r="B267" s="195"/>
      <c r="C267" s="195"/>
      <c r="D267" s="195"/>
      <c r="E267" s="195"/>
      <c r="F267" s="195"/>
      <c r="G267" s="195"/>
      <c r="H267" s="195"/>
    </row>
    <row r="268" spans="1:8" ht="15" customHeight="1" x14ac:dyDescent="0.3">
      <c r="A268" s="195" t="s">
        <v>118</v>
      </c>
      <c r="B268" s="195"/>
      <c r="C268" s="195"/>
      <c r="D268" s="195"/>
      <c r="E268" s="195"/>
      <c r="F268" s="195"/>
      <c r="G268" s="195"/>
      <c r="H268" s="195"/>
    </row>
    <row r="269" spans="1:8" ht="15" customHeight="1" x14ac:dyDescent="0.3">
      <c r="A269" s="102" t="s">
        <v>67</v>
      </c>
      <c r="B269" s="51"/>
      <c r="C269" s="51" t="s">
        <v>68</v>
      </c>
      <c r="D269" s="51" t="s">
        <v>69</v>
      </c>
      <c r="E269" s="51" t="s">
        <v>70</v>
      </c>
      <c r="F269" s="51" t="s">
        <v>71</v>
      </c>
      <c r="G269" s="51" t="s">
        <v>3</v>
      </c>
      <c r="H269" s="51" t="s">
        <v>4</v>
      </c>
    </row>
    <row r="270" spans="1:8" ht="15" customHeight="1" x14ac:dyDescent="0.3">
      <c r="A270" s="192" t="s">
        <v>22</v>
      </c>
      <c r="B270" s="36" t="s">
        <v>0</v>
      </c>
      <c r="C270" s="42">
        <v>8</v>
      </c>
      <c r="D270" s="42">
        <v>19</v>
      </c>
      <c r="E270" s="42">
        <v>17</v>
      </c>
      <c r="F270" s="42">
        <v>31</v>
      </c>
      <c r="G270" s="42">
        <v>2</v>
      </c>
      <c r="H270" s="43">
        <f>SUM(C270:G270)</f>
        <v>77</v>
      </c>
    </row>
    <row r="271" spans="1:8" ht="15" customHeight="1" x14ac:dyDescent="0.3">
      <c r="A271" s="192"/>
      <c r="B271" s="36" t="s">
        <v>1</v>
      </c>
      <c r="C271" s="42">
        <v>1679</v>
      </c>
      <c r="D271" s="42">
        <v>2141</v>
      </c>
      <c r="E271" s="42">
        <v>1043</v>
      </c>
      <c r="F271" s="42">
        <v>1013</v>
      </c>
      <c r="G271" s="42">
        <v>36</v>
      </c>
      <c r="H271" s="43">
        <f t="shared" ref="H271:H293" si="32">SUM(C271:G271)</f>
        <v>5912</v>
      </c>
    </row>
    <row r="272" spans="1:8" ht="15" customHeight="1" x14ac:dyDescent="0.3">
      <c r="A272" s="192"/>
      <c r="B272" s="36" t="s">
        <v>2</v>
      </c>
      <c r="C272" s="42">
        <v>3204</v>
      </c>
      <c r="D272" s="42">
        <v>4120</v>
      </c>
      <c r="E272" s="42">
        <v>2030</v>
      </c>
      <c r="F272" s="42">
        <v>1913</v>
      </c>
      <c r="G272" s="42">
        <v>68</v>
      </c>
      <c r="H272" s="43">
        <f t="shared" si="32"/>
        <v>11335</v>
      </c>
    </row>
    <row r="273" spans="1:8" ht="15" customHeight="1" x14ac:dyDescent="0.3">
      <c r="A273" s="191" t="s">
        <v>23</v>
      </c>
      <c r="B273" s="33" t="s">
        <v>0</v>
      </c>
      <c r="C273" s="44">
        <v>4</v>
      </c>
      <c r="D273" s="44">
        <v>3</v>
      </c>
      <c r="E273" s="44">
        <v>6</v>
      </c>
      <c r="F273" s="44">
        <v>12</v>
      </c>
      <c r="G273" s="44">
        <v>3</v>
      </c>
      <c r="H273" s="45">
        <f t="shared" si="32"/>
        <v>28</v>
      </c>
    </row>
    <row r="274" spans="1:8" ht="15" customHeight="1" x14ac:dyDescent="0.3">
      <c r="A274" s="191"/>
      <c r="B274" s="33" t="s">
        <v>1</v>
      </c>
      <c r="C274" s="44">
        <v>253</v>
      </c>
      <c r="D274" s="44">
        <v>114</v>
      </c>
      <c r="E274" s="44">
        <v>195</v>
      </c>
      <c r="F274" s="44">
        <v>459</v>
      </c>
      <c r="G274" s="44">
        <v>63</v>
      </c>
      <c r="H274" s="45">
        <f t="shared" si="32"/>
        <v>1084</v>
      </c>
    </row>
    <row r="275" spans="1:8" ht="15" customHeight="1" x14ac:dyDescent="0.3">
      <c r="A275" s="191"/>
      <c r="B275" s="33" t="s">
        <v>2</v>
      </c>
      <c r="C275" s="44">
        <v>462</v>
      </c>
      <c r="D275" s="44">
        <v>213</v>
      </c>
      <c r="E275" s="44">
        <v>358</v>
      </c>
      <c r="F275" s="44">
        <v>875</v>
      </c>
      <c r="G275" s="44">
        <v>118</v>
      </c>
      <c r="H275" s="45">
        <f t="shared" si="32"/>
        <v>2026</v>
      </c>
    </row>
    <row r="276" spans="1:8" ht="15" customHeight="1" x14ac:dyDescent="0.3">
      <c r="A276" s="192" t="s">
        <v>24</v>
      </c>
      <c r="B276" s="36" t="s">
        <v>0</v>
      </c>
      <c r="C276" s="42">
        <v>0</v>
      </c>
      <c r="D276" s="42">
        <v>2</v>
      </c>
      <c r="E276" s="42">
        <v>0</v>
      </c>
      <c r="F276" s="42">
        <v>11</v>
      </c>
      <c r="G276" s="42">
        <v>0</v>
      </c>
      <c r="H276" s="43">
        <f t="shared" si="32"/>
        <v>13</v>
      </c>
    </row>
    <row r="277" spans="1:8" ht="15" customHeight="1" x14ac:dyDescent="0.3">
      <c r="A277" s="192"/>
      <c r="B277" s="36" t="s">
        <v>1</v>
      </c>
      <c r="C277" s="42">
        <v>0</v>
      </c>
      <c r="D277" s="42">
        <v>336</v>
      </c>
      <c r="E277" s="42">
        <v>0</v>
      </c>
      <c r="F277" s="42">
        <v>339</v>
      </c>
      <c r="G277" s="42">
        <v>0</v>
      </c>
      <c r="H277" s="43">
        <f t="shared" si="32"/>
        <v>675</v>
      </c>
    </row>
    <row r="278" spans="1:8" ht="15" customHeight="1" x14ac:dyDescent="0.3">
      <c r="A278" s="192"/>
      <c r="B278" s="36" t="s">
        <v>2</v>
      </c>
      <c r="C278" s="42">
        <v>0</v>
      </c>
      <c r="D278" s="42">
        <v>662</v>
      </c>
      <c r="E278" s="42">
        <v>0</v>
      </c>
      <c r="F278" s="42">
        <v>634</v>
      </c>
      <c r="G278" s="42">
        <v>0</v>
      </c>
      <c r="H278" s="43">
        <f t="shared" si="32"/>
        <v>1296</v>
      </c>
    </row>
    <row r="279" spans="1:8" ht="15" customHeight="1" x14ac:dyDescent="0.3">
      <c r="A279" s="191" t="s">
        <v>25</v>
      </c>
      <c r="B279" s="33" t="s">
        <v>0</v>
      </c>
      <c r="C279" s="44">
        <v>0</v>
      </c>
      <c r="D279" s="44">
        <v>0</v>
      </c>
      <c r="E279" s="44">
        <v>0</v>
      </c>
      <c r="F279" s="44">
        <v>11</v>
      </c>
      <c r="G279" s="44">
        <v>3</v>
      </c>
      <c r="H279" s="45">
        <f t="shared" si="32"/>
        <v>14</v>
      </c>
    </row>
    <row r="280" spans="1:8" ht="15" customHeight="1" x14ac:dyDescent="0.3">
      <c r="A280" s="191"/>
      <c r="B280" s="33" t="s">
        <v>1</v>
      </c>
      <c r="C280" s="44">
        <v>0</v>
      </c>
      <c r="D280" s="44">
        <v>0</v>
      </c>
      <c r="E280" s="44">
        <v>0</v>
      </c>
      <c r="F280" s="44">
        <v>381</v>
      </c>
      <c r="G280" s="44">
        <v>57</v>
      </c>
      <c r="H280" s="45">
        <f t="shared" si="32"/>
        <v>438</v>
      </c>
    </row>
    <row r="281" spans="1:8" ht="15" customHeight="1" x14ac:dyDescent="0.3">
      <c r="A281" s="191"/>
      <c r="B281" s="33" t="s">
        <v>2</v>
      </c>
      <c r="C281" s="44">
        <v>0</v>
      </c>
      <c r="D281" s="44">
        <v>0</v>
      </c>
      <c r="E281" s="44">
        <v>0</v>
      </c>
      <c r="F281" s="44">
        <v>710</v>
      </c>
      <c r="G281" s="44">
        <v>106</v>
      </c>
      <c r="H281" s="45">
        <f t="shared" si="32"/>
        <v>816</v>
      </c>
    </row>
    <row r="282" spans="1:8" ht="15" customHeight="1" x14ac:dyDescent="0.3">
      <c r="A282" s="192" t="s">
        <v>26</v>
      </c>
      <c r="B282" s="36" t="s">
        <v>0</v>
      </c>
      <c r="C282" s="42">
        <v>15</v>
      </c>
      <c r="D282" s="42">
        <v>41</v>
      </c>
      <c r="E282" s="42">
        <v>51</v>
      </c>
      <c r="F282" s="42">
        <v>80</v>
      </c>
      <c r="G282" s="42">
        <v>48</v>
      </c>
      <c r="H282" s="43">
        <f t="shared" si="32"/>
        <v>235</v>
      </c>
    </row>
    <row r="283" spans="1:8" ht="15" customHeight="1" x14ac:dyDescent="0.3">
      <c r="A283" s="192"/>
      <c r="B283" s="36" t="s">
        <v>1</v>
      </c>
      <c r="C283" s="42">
        <v>3888</v>
      </c>
      <c r="D283" s="42">
        <v>4152</v>
      </c>
      <c r="E283" s="42">
        <v>3253</v>
      </c>
      <c r="F283" s="42">
        <v>2636</v>
      </c>
      <c r="G283" s="42">
        <v>1058</v>
      </c>
      <c r="H283" s="43">
        <f t="shared" si="32"/>
        <v>14987</v>
      </c>
    </row>
    <row r="284" spans="1:8" ht="15" customHeight="1" x14ac:dyDescent="0.3">
      <c r="A284" s="192"/>
      <c r="B284" s="36" t="s">
        <v>2</v>
      </c>
      <c r="C284" s="42">
        <v>7350</v>
      </c>
      <c r="D284" s="42">
        <v>7578</v>
      </c>
      <c r="E284" s="42">
        <v>5730</v>
      </c>
      <c r="F284" s="42">
        <v>4812</v>
      </c>
      <c r="G284" s="42">
        <v>1920</v>
      </c>
      <c r="H284" s="43">
        <f t="shared" si="32"/>
        <v>27390</v>
      </c>
    </row>
    <row r="285" spans="1:8" ht="15" customHeight="1" x14ac:dyDescent="0.3">
      <c r="A285" s="193" t="s">
        <v>27</v>
      </c>
      <c r="B285" s="33" t="s">
        <v>0</v>
      </c>
      <c r="C285" s="44">
        <v>3</v>
      </c>
      <c r="D285" s="44">
        <v>23</v>
      </c>
      <c r="E285" s="44">
        <v>47</v>
      </c>
      <c r="F285" s="44">
        <v>85</v>
      </c>
      <c r="G285" s="44">
        <v>45</v>
      </c>
      <c r="H285" s="45">
        <f t="shared" si="32"/>
        <v>203</v>
      </c>
    </row>
    <row r="286" spans="1:8" ht="15" customHeight="1" x14ac:dyDescent="0.3">
      <c r="A286" s="193"/>
      <c r="B286" s="33" t="s">
        <v>1</v>
      </c>
      <c r="C286" s="44">
        <v>85</v>
      </c>
      <c r="D286" s="44">
        <v>480</v>
      </c>
      <c r="E286" s="44">
        <v>1294</v>
      </c>
      <c r="F286" s="44">
        <v>1817</v>
      </c>
      <c r="G286" s="44">
        <v>685</v>
      </c>
      <c r="H286" s="45">
        <f t="shared" si="32"/>
        <v>4361</v>
      </c>
    </row>
    <row r="287" spans="1:8" ht="15" customHeight="1" x14ac:dyDescent="0.3">
      <c r="A287" s="193"/>
      <c r="B287" s="33" t="s">
        <v>2</v>
      </c>
      <c r="C287" s="44">
        <v>171</v>
      </c>
      <c r="D287" s="44">
        <v>915</v>
      </c>
      <c r="E287" s="44">
        <v>2424</v>
      </c>
      <c r="F287" s="44">
        <v>3420</v>
      </c>
      <c r="G287" s="44">
        <v>1360</v>
      </c>
      <c r="H287" s="45">
        <f t="shared" si="32"/>
        <v>8290</v>
      </c>
    </row>
    <row r="288" spans="1:8" ht="15" customHeight="1" x14ac:dyDescent="0.3">
      <c r="A288" s="192" t="s">
        <v>28</v>
      </c>
      <c r="B288" s="36" t="s">
        <v>0</v>
      </c>
      <c r="C288" s="42">
        <v>1</v>
      </c>
      <c r="D288" s="42">
        <v>10</v>
      </c>
      <c r="E288" s="42">
        <v>16</v>
      </c>
      <c r="F288" s="42">
        <v>19</v>
      </c>
      <c r="G288" s="42">
        <v>3</v>
      </c>
      <c r="H288" s="43">
        <f t="shared" si="32"/>
        <v>49</v>
      </c>
    </row>
    <row r="289" spans="1:8" ht="15" customHeight="1" x14ac:dyDescent="0.3">
      <c r="A289" s="192"/>
      <c r="B289" s="36" t="s">
        <v>1</v>
      </c>
      <c r="C289" s="42">
        <v>374</v>
      </c>
      <c r="D289" s="42">
        <v>686</v>
      </c>
      <c r="E289" s="42">
        <v>876</v>
      </c>
      <c r="F289" s="42">
        <v>695</v>
      </c>
      <c r="G289" s="42">
        <v>71</v>
      </c>
      <c r="H289" s="43">
        <f t="shared" si="32"/>
        <v>2702</v>
      </c>
    </row>
    <row r="290" spans="1:8" ht="15" customHeight="1" x14ac:dyDescent="0.3">
      <c r="A290" s="192"/>
      <c r="B290" s="36" t="s">
        <v>2</v>
      </c>
      <c r="C290" s="42">
        <v>698</v>
      </c>
      <c r="D290" s="42">
        <v>1281</v>
      </c>
      <c r="E290" s="42">
        <v>1619</v>
      </c>
      <c r="F290" s="42">
        <v>1215</v>
      </c>
      <c r="G290" s="42">
        <v>128</v>
      </c>
      <c r="H290" s="43">
        <f t="shared" si="32"/>
        <v>4941</v>
      </c>
    </row>
    <row r="291" spans="1:8" ht="15" customHeight="1" x14ac:dyDescent="0.3">
      <c r="A291" s="194" t="s">
        <v>32</v>
      </c>
      <c r="B291" s="33" t="s">
        <v>0</v>
      </c>
      <c r="C291" s="103">
        <v>1</v>
      </c>
      <c r="D291" s="103">
        <v>1</v>
      </c>
      <c r="E291" s="103">
        <v>8</v>
      </c>
      <c r="F291" s="103">
        <v>26</v>
      </c>
      <c r="G291" s="103">
        <v>9</v>
      </c>
      <c r="H291" s="104">
        <f t="shared" si="32"/>
        <v>45</v>
      </c>
    </row>
    <row r="292" spans="1:8" ht="15" customHeight="1" x14ac:dyDescent="0.3">
      <c r="A292" s="194"/>
      <c r="B292" s="33" t="s">
        <v>1</v>
      </c>
      <c r="C292" s="103">
        <v>77</v>
      </c>
      <c r="D292" s="103">
        <v>23</v>
      </c>
      <c r="E292" s="103">
        <v>482</v>
      </c>
      <c r="F292" s="103">
        <v>1002</v>
      </c>
      <c r="G292" s="103">
        <v>184</v>
      </c>
      <c r="H292" s="104">
        <f t="shared" si="32"/>
        <v>1768</v>
      </c>
    </row>
    <row r="293" spans="1:8" ht="15" customHeight="1" x14ac:dyDescent="0.3">
      <c r="A293" s="194"/>
      <c r="B293" s="33" t="s">
        <v>2</v>
      </c>
      <c r="C293" s="103">
        <v>125</v>
      </c>
      <c r="D293" s="103">
        <v>45</v>
      </c>
      <c r="E293" s="103">
        <v>865</v>
      </c>
      <c r="F293" s="103">
        <v>1788</v>
      </c>
      <c r="G293" s="103">
        <v>362</v>
      </c>
      <c r="H293" s="104">
        <f t="shared" si="32"/>
        <v>3185</v>
      </c>
    </row>
    <row r="294" spans="1:8" ht="15" customHeight="1" x14ac:dyDescent="0.3">
      <c r="A294" s="189" t="s">
        <v>4</v>
      </c>
      <c r="B294" s="130" t="s">
        <v>0</v>
      </c>
      <c r="C294" s="131">
        <f>C270+C273+C276+C279+C282+C285+C288+C291</f>
        <v>32</v>
      </c>
      <c r="D294" s="131">
        <f t="shared" ref="D294:H294" si="33">D270+D273+D276+D279+D282+D285+D288+D291</f>
        <v>99</v>
      </c>
      <c r="E294" s="131">
        <f t="shared" si="33"/>
        <v>145</v>
      </c>
      <c r="F294" s="131">
        <f t="shared" si="33"/>
        <v>275</v>
      </c>
      <c r="G294" s="131">
        <f t="shared" si="33"/>
        <v>113</v>
      </c>
      <c r="H294" s="131">
        <f t="shared" si="33"/>
        <v>664</v>
      </c>
    </row>
    <row r="295" spans="1:8" ht="15" customHeight="1" x14ac:dyDescent="0.3">
      <c r="A295" s="189"/>
      <c r="B295" s="130" t="s">
        <v>1</v>
      </c>
      <c r="C295" s="131">
        <f t="shared" ref="C295:H295" si="34">C271+C274+C277+C280+C283+C286+C289+C292</f>
        <v>6356</v>
      </c>
      <c r="D295" s="131">
        <f t="shared" si="34"/>
        <v>7932</v>
      </c>
      <c r="E295" s="131">
        <f t="shared" si="34"/>
        <v>7143</v>
      </c>
      <c r="F295" s="131">
        <f t="shared" si="34"/>
        <v>8342</v>
      </c>
      <c r="G295" s="131">
        <f t="shared" si="34"/>
        <v>2154</v>
      </c>
      <c r="H295" s="131">
        <f t="shared" si="34"/>
        <v>31927</v>
      </c>
    </row>
    <row r="296" spans="1:8" ht="15" customHeight="1" x14ac:dyDescent="0.3">
      <c r="A296" s="189"/>
      <c r="B296" s="130" t="s">
        <v>2</v>
      </c>
      <c r="C296" s="131">
        <f t="shared" ref="C296:H296" si="35">C272+C275+C278+C281+C284+C287+C290+C293</f>
        <v>12010</v>
      </c>
      <c r="D296" s="131">
        <f t="shared" si="35"/>
        <v>14814</v>
      </c>
      <c r="E296" s="131">
        <f t="shared" si="35"/>
        <v>13026</v>
      </c>
      <c r="F296" s="131">
        <f t="shared" si="35"/>
        <v>15367</v>
      </c>
      <c r="G296" s="131">
        <f t="shared" si="35"/>
        <v>4062</v>
      </c>
      <c r="H296" s="131">
        <f t="shared" si="35"/>
        <v>59279</v>
      </c>
    </row>
    <row r="297" spans="1:8" ht="15" customHeight="1" x14ac:dyDescent="0.3">
      <c r="A297" s="190" t="s">
        <v>161</v>
      </c>
      <c r="B297" s="190"/>
      <c r="C297" s="190"/>
      <c r="D297" s="190"/>
      <c r="E297" s="190"/>
      <c r="F297" s="40"/>
    </row>
    <row r="298" spans="1:8" ht="15" customHeight="1" x14ac:dyDescent="0.3"/>
    <row r="299" spans="1:8" ht="15" customHeight="1" x14ac:dyDescent="0.3"/>
    <row r="300" spans="1:8" ht="15" customHeight="1" x14ac:dyDescent="0.3">
      <c r="A300" s="195" t="s">
        <v>114</v>
      </c>
      <c r="B300" s="195"/>
      <c r="C300" s="195"/>
      <c r="D300" s="195"/>
      <c r="E300" s="195"/>
      <c r="F300" s="195"/>
      <c r="G300" s="195"/>
      <c r="H300" s="195"/>
    </row>
    <row r="301" spans="1:8" ht="15" customHeight="1" x14ac:dyDescent="0.3">
      <c r="A301" s="195" t="s">
        <v>119</v>
      </c>
      <c r="B301" s="195"/>
      <c r="C301" s="195"/>
      <c r="D301" s="195"/>
      <c r="E301" s="195"/>
      <c r="F301" s="195"/>
      <c r="G301" s="195"/>
      <c r="H301" s="195"/>
    </row>
    <row r="302" spans="1:8" ht="15" customHeight="1" x14ac:dyDescent="0.3">
      <c r="A302" s="102" t="s">
        <v>67</v>
      </c>
      <c r="B302" s="51"/>
      <c r="C302" s="51" t="s">
        <v>68</v>
      </c>
      <c r="D302" s="51" t="s">
        <v>69</v>
      </c>
      <c r="E302" s="51" t="s">
        <v>70</v>
      </c>
      <c r="F302" s="51" t="s">
        <v>71</v>
      </c>
      <c r="G302" s="51" t="s">
        <v>3</v>
      </c>
      <c r="H302" s="51" t="s">
        <v>4</v>
      </c>
    </row>
    <row r="303" spans="1:8" ht="15" customHeight="1" x14ac:dyDescent="0.3">
      <c r="A303" s="192" t="s">
        <v>22</v>
      </c>
      <c r="B303" s="36" t="s">
        <v>0</v>
      </c>
      <c r="C303" s="42">
        <v>8</v>
      </c>
      <c r="D303" s="42">
        <v>18</v>
      </c>
      <c r="E303" s="42">
        <v>17</v>
      </c>
      <c r="F303" s="42">
        <v>32</v>
      </c>
      <c r="G303" s="42">
        <v>2</v>
      </c>
      <c r="H303" s="43">
        <f>SUM(C303:G303)</f>
        <v>77</v>
      </c>
    </row>
    <row r="304" spans="1:8" ht="15" customHeight="1" x14ac:dyDescent="0.3">
      <c r="A304" s="192"/>
      <c r="B304" s="36" t="s">
        <v>1</v>
      </c>
      <c r="C304" s="42">
        <v>1679</v>
      </c>
      <c r="D304" s="42">
        <v>2071</v>
      </c>
      <c r="E304" s="42">
        <v>1043</v>
      </c>
      <c r="F304" s="42">
        <v>1051</v>
      </c>
      <c r="G304" s="42">
        <v>36</v>
      </c>
      <c r="H304" s="43">
        <f t="shared" ref="H304:H311" si="36">SUM(C304:G304)</f>
        <v>5880</v>
      </c>
    </row>
    <row r="305" spans="1:8" ht="15" customHeight="1" x14ac:dyDescent="0.3">
      <c r="A305" s="192"/>
      <c r="B305" s="36" t="s">
        <v>2</v>
      </c>
      <c r="C305" s="42">
        <v>3204</v>
      </c>
      <c r="D305" s="42">
        <v>3998</v>
      </c>
      <c r="E305" s="42">
        <v>2030</v>
      </c>
      <c r="F305" s="42">
        <v>1986</v>
      </c>
      <c r="G305" s="42">
        <v>68</v>
      </c>
      <c r="H305" s="43">
        <f t="shared" si="36"/>
        <v>11286</v>
      </c>
    </row>
    <row r="306" spans="1:8" ht="15" customHeight="1" x14ac:dyDescent="0.3">
      <c r="A306" s="191" t="s">
        <v>23</v>
      </c>
      <c r="B306" s="33" t="s">
        <v>0</v>
      </c>
      <c r="C306" s="44">
        <v>4</v>
      </c>
      <c r="D306" s="44">
        <v>3</v>
      </c>
      <c r="E306" s="44">
        <v>6</v>
      </c>
      <c r="F306" s="44">
        <v>12</v>
      </c>
      <c r="G306" s="44">
        <v>3</v>
      </c>
      <c r="H306" s="45">
        <f t="shared" si="36"/>
        <v>28</v>
      </c>
    </row>
    <row r="307" spans="1:8" ht="15" customHeight="1" x14ac:dyDescent="0.3">
      <c r="A307" s="191"/>
      <c r="B307" s="33" t="s">
        <v>1</v>
      </c>
      <c r="C307" s="44">
        <v>253</v>
      </c>
      <c r="D307" s="44">
        <v>114</v>
      </c>
      <c r="E307" s="44">
        <v>195</v>
      </c>
      <c r="F307" s="44">
        <v>459</v>
      </c>
      <c r="G307" s="44">
        <v>63</v>
      </c>
      <c r="H307" s="45">
        <f t="shared" si="36"/>
        <v>1084</v>
      </c>
    </row>
    <row r="308" spans="1:8" ht="15" customHeight="1" x14ac:dyDescent="0.3">
      <c r="A308" s="191"/>
      <c r="B308" s="33" t="s">
        <v>2</v>
      </c>
      <c r="C308" s="44">
        <v>462</v>
      </c>
      <c r="D308" s="44">
        <v>213</v>
      </c>
      <c r="E308" s="44">
        <v>358</v>
      </c>
      <c r="F308" s="44">
        <v>875</v>
      </c>
      <c r="G308" s="44">
        <v>118</v>
      </c>
      <c r="H308" s="45">
        <f t="shared" si="36"/>
        <v>2026</v>
      </c>
    </row>
    <row r="309" spans="1:8" ht="15" customHeight="1" x14ac:dyDescent="0.3">
      <c r="A309" s="192" t="s">
        <v>24</v>
      </c>
      <c r="B309" s="36" t="s">
        <v>0</v>
      </c>
      <c r="C309" s="42">
        <v>0</v>
      </c>
      <c r="D309" s="42">
        <v>2</v>
      </c>
      <c r="E309" s="42">
        <v>0</v>
      </c>
      <c r="F309" s="42">
        <v>11</v>
      </c>
      <c r="G309" s="42">
        <v>0</v>
      </c>
      <c r="H309" s="43">
        <f t="shared" si="36"/>
        <v>13</v>
      </c>
    </row>
    <row r="310" spans="1:8" ht="15" customHeight="1" x14ac:dyDescent="0.3">
      <c r="A310" s="192"/>
      <c r="B310" s="36" t="s">
        <v>1</v>
      </c>
      <c r="C310" s="42">
        <v>0</v>
      </c>
      <c r="D310" s="42">
        <v>336</v>
      </c>
      <c r="E310" s="42">
        <v>0</v>
      </c>
      <c r="F310" s="42">
        <v>339</v>
      </c>
      <c r="G310" s="42">
        <v>0</v>
      </c>
      <c r="H310" s="43">
        <f t="shared" si="36"/>
        <v>675</v>
      </c>
    </row>
    <row r="311" spans="1:8" ht="15" customHeight="1" x14ac:dyDescent="0.3">
      <c r="A311" s="192"/>
      <c r="B311" s="36" t="s">
        <v>2</v>
      </c>
      <c r="C311" s="42">
        <v>0</v>
      </c>
      <c r="D311" s="42">
        <v>662</v>
      </c>
      <c r="E311" s="42">
        <v>0</v>
      </c>
      <c r="F311" s="42">
        <v>634</v>
      </c>
      <c r="G311" s="42">
        <v>0</v>
      </c>
      <c r="H311" s="43">
        <f t="shared" si="36"/>
        <v>1296</v>
      </c>
    </row>
    <row r="312" spans="1:8" ht="15" customHeight="1" x14ac:dyDescent="0.3">
      <c r="A312" s="191" t="s">
        <v>25</v>
      </c>
      <c r="B312" s="33" t="s">
        <v>0</v>
      </c>
      <c r="C312" s="44">
        <v>0</v>
      </c>
      <c r="D312" s="44">
        <v>0</v>
      </c>
      <c r="E312" s="44">
        <v>0</v>
      </c>
      <c r="F312" s="44">
        <v>11</v>
      </c>
      <c r="G312" s="44">
        <v>3</v>
      </c>
      <c r="H312" s="45">
        <f>SUM(C312:G312)</f>
        <v>14</v>
      </c>
    </row>
    <row r="313" spans="1:8" ht="15" customHeight="1" x14ac:dyDescent="0.3">
      <c r="A313" s="191"/>
      <c r="B313" s="33" t="s">
        <v>1</v>
      </c>
      <c r="C313" s="44">
        <v>0</v>
      </c>
      <c r="D313" s="44">
        <v>0</v>
      </c>
      <c r="E313" s="44">
        <v>0</v>
      </c>
      <c r="F313" s="44">
        <v>381</v>
      </c>
      <c r="G313" s="44">
        <v>57</v>
      </c>
      <c r="H313" s="45">
        <f t="shared" ref="H313:H326" si="37">SUM(C313:G313)</f>
        <v>438</v>
      </c>
    </row>
    <row r="314" spans="1:8" ht="15" customHeight="1" x14ac:dyDescent="0.3">
      <c r="A314" s="191"/>
      <c r="B314" s="33" t="s">
        <v>2</v>
      </c>
      <c r="C314" s="44">
        <v>0</v>
      </c>
      <c r="D314" s="44">
        <v>0</v>
      </c>
      <c r="E314" s="44">
        <v>0</v>
      </c>
      <c r="F314" s="44">
        <v>710</v>
      </c>
      <c r="G314" s="44">
        <v>106</v>
      </c>
      <c r="H314" s="45">
        <f t="shared" si="37"/>
        <v>816</v>
      </c>
    </row>
    <row r="315" spans="1:8" ht="15" customHeight="1" x14ac:dyDescent="0.3">
      <c r="A315" s="192" t="s">
        <v>26</v>
      </c>
      <c r="B315" s="36" t="s">
        <v>0</v>
      </c>
      <c r="C315" s="42">
        <v>13</v>
      </c>
      <c r="D315" s="42">
        <v>40</v>
      </c>
      <c r="E315" s="42">
        <v>51</v>
      </c>
      <c r="F315" s="42">
        <v>82</v>
      </c>
      <c r="G315" s="42">
        <v>47</v>
      </c>
      <c r="H315" s="43">
        <f t="shared" si="37"/>
        <v>233</v>
      </c>
    </row>
    <row r="316" spans="1:8" ht="15" customHeight="1" x14ac:dyDescent="0.3">
      <c r="A316" s="192"/>
      <c r="B316" s="36" t="s">
        <v>1</v>
      </c>
      <c r="C316" s="42">
        <v>3746</v>
      </c>
      <c r="D316" s="42">
        <v>4176</v>
      </c>
      <c r="E316" s="42">
        <v>3374</v>
      </c>
      <c r="F316" s="42">
        <v>2698</v>
      </c>
      <c r="G316" s="42">
        <v>1043</v>
      </c>
      <c r="H316" s="43">
        <f t="shared" si="37"/>
        <v>15037</v>
      </c>
    </row>
    <row r="317" spans="1:8" ht="15" customHeight="1" x14ac:dyDescent="0.3">
      <c r="A317" s="192"/>
      <c r="B317" s="36" t="s">
        <v>2</v>
      </c>
      <c r="C317" s="42">
        <v>7045</v>
      </c>
      <c r="D317" s="42">
        <v>7605</v>
      </c>
      <c r="E317" s="42">
        <v>5952</v>
      </c>
      <c r="F317" s="42">
        <v>4929</v>
      </c>
      <c r="G317" s="42">
        <v>1882</v>
      </c>
      <c r="H317" s="43">
        <f t="shared" si="37"/>
        <v>27413</v>
      </c>
    </row>
    <row r="318" spans="1:8" ht="15" customHeight="1" x14ac:dyDescent="0.3">
      <c r="A318" s="193" t="s">
        <v>27</v>
      </c>
      <c r="B318" s="33" t="s">
        <v>0</v>
      </c>
      <c r="C318" s="44">
        <v>2</v>
      </c>
      <c r="D318" s="44">
        <v>24</v>
      </c>
      <c r="E318" s="44">
        <v>47</v>
      </c>
      <c r="F318" s="44">
        <v>85</v>
      </c>
      <c r="G318" s="44">
        <v>46</v>
      </c>
      <c r="H318" s="45">
        <f t="shared" si="37"/>
        <v>204</v>
      </c>
    </row>
    <row r="319" spans="1:8" ht="15" customHeight="1" x14ac:dyDescent="0.3">
      <c r="A319" s="193"/>
      <c r="B319" s="33" t="s">
        <v>1</v>
      </c>
      <c r="C319" s="44">
        <v>63</v>
      </c>
      <c r="D319" s="44">
        <v>501</v>
      </c>
      <c r="E319" s="44">
        <v>1294</v>
      </c>
      <c r="F319" s="44">
        <v>1817</v>
      </c>
      <c r="G319" s="44">
        <v>693</v>
      </c>
      <c r="H319" s="45">
        <f t="shared" si="37"/>
        <v>4368</v>
      </c>
    </row>
    <row r="320" spans="1:8" ht="15" customHeight="1" x14ac:dyDescent="0.3">
      <c r="A320" s="193"/>
      <c r="B320" s="33" t="s">
        <v>2</v>
      </c>
      <c r="C320" s="44">
        <v>129</v>
      </c>
      <c r="D320" s="44">
        <v>956</v>
      </c>
      <c r="E320" s="44">
        <v>2424</v>
      </c>
      <c r="F320" s="44">
        <v>3420</v>
      </c>
      <c r="G320" s="44">
        <v>1376</v>
      </c>
      <c r="H320" s="45">
        <f t="shared" si="37"/>
        <v>8305</v>
      </c>
    </row>
    <row r="321" spans="1:8" ht="15" customHeight="1" x14ac:dyDescent="0.3">
      <c r="A321" s="192" t="s">
        <v>28</v>
      </c>
      <c r="B321" s="36" t="s">
        <v>0</v>
      </c>
      <c r="C321" s="42">
        <v>1</v>
      </c>
      <c r="D321" s="42">
        <v>10</v>
      </c>
      <c r="E321" s="42">
        <v>16</v>
      </c>
      <c r="F321" s="42">
        <v>19</v>
      </c>
      <c r="G321" s="42">
        <v>3</v>
      </c>
      <c r="H321" s="43">
        <f t="shared" si="37"/>
        <v>49</v>
      </c>
    </row>
    <row r="322" spans="1:8" ht="15" customHeight="1" x14ac:dyDescent="0.3">
      <c r="A322" s="192"/>
      <c r="B322" s="36" t="s">
        <v>1</v>
      </c>
      <c r="C322" s="42">
        <v>374</v>
      </c>
      <c r="D322" s="42">
        <v>686</v>
      </c>
      <c r="E322" s="42">
        <v>876</v>
      </c>
      <c r="F322" s="42">
        <v>695</v>
      </c>
      <c r="G322" s="42">
        <v>71</v>
      </c>
      <c r="H322" s="43">
        <f t="shared" si="37"/>
        <v>2702</v>
      </c>
    </row>
    <row r="323" spans="1:8" ht="15" customHeight="1" x14ac:dyDescent="0.3">
      <c r="A323" s="192"/>
      <c r="B323" s="36" t="s">
        <v>2</v>
      </c>
      <c r="C323" s="42">
        <v>698</v>
      </c>
      <c r="D323" s="42">
        <v>1281</v>
      </c>
      <c r="E323" s="42">
        <v>1619</v>
      </c>
      <c r="F323" s="42">
        <v>1215</v>
      </c>
      <c r="G323" s="42">
        <v>128</v>
      </c>
      <c r="H323" s="43">
        <f t="shared" si="37"/>
        <v>4941</v>
      </c>
    </row>
    <row r="324" spans="1:8" ht="15" customHeight="1" x14ac:dyDescent="0.3">
      <c r="A324" s="194" t="s">
        <v>29</v>
      </c>
      <c r="B324" s="33" t="s">
        <v>0</v>
      </c>
      <c r="C324" s="103">
        <v>1</v>
      </c>
      <c r="D324" s="103">
        <v>1</v>
      </c>
      <c r="E324" s="103">
        <v>8</v>
      </c>
      <c r="F324" s="103">
        <v>26</v>
      </c>
      <c r="G324" s="103">
        <v>9</v>
      </c>
      <c r="H324" s="104">
        <f t="shared" si="37"/>
        <v>45</v>
      </c>
    </row>
    <row r="325" spans="1:8" ht="15" customHeight="1" x14ac:dyDescent="0.3">
      <c r="A325" s="194"/>
      <c r="B325" s="33" t="s">
        <v>1</v>
      </c>
      <c r="C325" s="103">
        <v>77</v>
      </c>
      <c r="D325" s="103">
        <v>23</v>
      </c>
      <c r="E325" s="103">
        <v>482</v>
      </c>
      <c r="F325" s="103">
        <v>987</v>
      </c>
      <c r="G325" s="103">
        <v>184</v>
      </c>
      <c r="H325" s="104">
        <f t="shared" si="37"/>
        <v>1753</v>
      </c>
    </row>
    <row r="326" spans="1:8" ht="15" customHeight="1" x14ac:dyDescent="0.3">
      <c r="A326" s="194"/>
      <c r="B326" s="33" t="s">
        <v>2</v>
      </c>
      <c r="C326" s="103">
        <v>125</v>
      </c>
      <c r="D326" s="103">
        <v>45</v>
      </c>
      <c r="E326" s="103">
        <v>865</v>
      </c>
      <c r="F326" s="103">
        <v>1766</v>
      </c>
      <c r="G326" s="103">
        <v>362</v>
      </c>
      <c r="H326" s="104">
        <f t="shared" si="37"/>
        <v>3163</v>
      </c>
    </row>
    <row r="327" spans="1:8" ht="15" customHeight="1" x14ac:dyDescent="0.3">
      <c r="A327" s="189" t="s">
        <v>4</v>
      </c>
      <c r="B327" s="130" t="s">
        <v>0</v>
      </c>
      <c r="C327" s="131">
        <f>C303+C306+C309+C312+C315+C318+C321+C324</f>
        <v>29</v>
      </c>
      <c r="D327" s="131">
        <f t="shared" ref="D327:H327" si="38">D303+D306+D309+D312+D315+D318+D321+D324</f>
        <v>98</v>
      </c>
      <c r="E327" s="131">
        <f t="shared" si="38"/>
        <v>145</v>
      </c>
      <c r="F327" s="131">
        <f t="shared" si="38"/>
        <v>278</v>
      </c>
      <c r="G327" s="131">
        <f t="shared" si="38"/>
        <v>113</v>
      </c>
      <c r="H327" s="131">
        <f t="shared" si="38"/>
        <v>663</v>
      </c>
    </row>
    <row r="328" spans="1:8" ht="15" customHeight="1" x14ac:dyDescent="0.3">
      <c r="A328" s="189"/>
      <c r="B328" s="130" t="s">
        <v>1</v>
      </c>
      <c r="C328" s="131">
        <f t="shared" ref="C328:H328" si="39">C304+C307+C310+C313+C316+C319+C322+C325</f>
        <v>6192</v>
      </c>
      <c r="D328" s="131">
        <f t="shared" si="39"/>
        <v>7907</v>
      </c>
      <c r="E328" s="131">
        <f t="shared" si="39"/>
        <v>7264</v>
      </c>
      <c r="F328" s="131">
        <f t="shared" si="39"/>
        <v>8427</v>
      </c>
      <c r="G328" s="131">
        <f t="shared" si="39"/>
        <v>2147</v>
      </c>
      <c r="H328" s="131">
        <f t="shared" si="39"/>
        <v>31937</v>
      </c>
    </row>
    <row r="329" spans="1:8" ht="15" customHeight="1" x14ac:dyDescent="0.3">
      <c r="A329" s="189"/>
      <c r="B329" s="130" t="s">
        <v>2</v>
      </c>
      <c r="C329" s="131">
        <f t="shared" ref="C329:H329" si="40">C305+C308+C311+C314+C317+C320+C323+C326</f>
        <v>11663</v>
      </c>
      <c r="D329" s="131">
        <f t="shared" si="40"/>
        <v>14760</v>
      </c>
      <c r="E329" s="131">
        <f t="shared" si="40"/>
        <v>13248</v>
      </c>
      <c r="F329" s="131">
        <f t="shared" si="40"/>
        <v>15535</v>
      </c>
      <c r="G329" s="131">
        <f t="shared" si="40"/>
        <v>4040</v>
      </c>
      <c r="H329" s="131">
        <f t="shared" si="40"/>
        <v>59246</v>
      </c>
    </row>
    <row r="330" spans="1:8" ht="15" customHeight="1" x14ac:dyDescent="0.3">
      <c r="A330" s="190" t="s">
        <v>161</v>
      </c>
      <c r="B330" s="190"/>
      <c r="C330" s="190"/>
      <c r="D330" s="190"/>
      <c r="E330" s="190"/>
      <c r="F330" s="40"/>
    </row>
    <row r="331" spans="1:8" ht="15" customHeight="1" x14ac:dyDescent="0.3"/>
    <row r="332" spans="1:8" ht="15" customHeight="1" x14ac:dyDescent="0.3"/>
    <row r="333" spans="1:8" ht="15" customHeight="1" x14ac:dyDescent="0.3">
      <c r="A333" s="195" t="s">
        <v>114</v>
      </c>
      <c r="B333" s="195"/>
      <c r="C333" s="195"/>
      <c r="D333" s="195"/>
      <c r="E333" s="195"/>
      <c r="F333" s="195"/>
      <c r="G333" s="195"/>
      <c r="H333" s="195"/>
    </row>
    <row r="334" spans="1:8" ht="15" customHeight="1" x14ac:dyDescent="0.3">
      <c r="A334" s="195" t="s">
        <v>120</v>
      </c>
      <c r="B334" s="195"/>
      <c r="C334" s="195"/>
      <c r="D334" s="195"/>
      <c r="E334" s="195"/>
      <c r="F334" s="195"/>
      <c r="G334" s="195"/>
      <c r="H334" s="195"/>
    </row>
    <row r="335" spans="1:8" ht="15" customHeight="1" x14ac:dyDescent="0.3">
      <c r="A335" s="102" t="s">
        <v>67</v>
      </c>
      <c r="B335" s="51"/>
      <c r="C335" s="51" t="s">
        <v>68</v>
      </c>
      <c r="D335" s="51" t="s">
        <v>69</v>
      </c>
      <c r="E335" s="51" t="s">
        <v>70</v>
      </c>
      <c r="F335" s="51" t="s">
        <v>71</v>
      </c>
      <c r="G335" s="51" t="s">
        <v>3</v>
      </c>
      <c r="H335" s="51" t="s">
        <v>4</v>
      </c>
    </row>
    <row r="336" spans="1:8" ht="15" customHeight="1" x14ac:dyDescent="0.3">
      <c r="A336" s="196" t="s">
        <v>33</v>
      </c>
      <c r="B336" s="36" t="s">
        <v>0</v>
      </c>
      <c r="C336" s="42">
        <v>13</v>
      </c>
      <c r="D336" s="42">
        <v>40</v>
      </c>
      <c r="E336" s="42">
        <v>48</v>
      </c>
      <c r="F336" s="42">
        <v>77</v>
      </c>
      <c r="G336" s="42">
        <v>48</v>
      </c>
      <c r="H336" s="43">
        <f>SUM(C336:G336)</f>
        <v>226</v>
      </c>
    </row>
    <row r="337" spans="1:8" ht="15" customHeight="1" x14ac:dyDescent="0.3">
      <c r="A337" s="196"/>
      <c r="B337" s="36" t="s">
        <v>1</v>
      </c>
      <c r="C337" s="42">
        <v>3746</v>
      </c>
      <c r="D337" s="42">
        <v>4193</v>
      </c>
      <c r="E337" s="42">
        <v>3375</v>
      </c>
      <c r="F337" s="42">
        <v>2653</v>
      </c>
      <c r="G337" s="42">
        <v>1060</v>
      </c>
      <c r="H337" s="43">
        <f t="shared" ref="H337:H350" si="41">SUM(C337:G337)</f>
        <v>15027</v>
      </c>
    </row>
    <row r="338" spans="1:8" ht="15" customHeight="1" x14ac:dyDescent="0.3">
      <c r="A338" s="196"/>
      <c r="B338" s="36" t="s">
        <v>2</v>
      </c>
      <c r="C338" s="42">
        <v>7045</v>
      </c>
      <c r="D338" s="42">
        <v>7630</v>
      </c>
      <c r="E338" s="42">
        <v>6028</v>
      </c>
      <c r="F338" s="42">
        <v>4807</v>
      </c>
      <c r="G338" s="42">
        <v>1956</v>
      </c>
      <c r="H338" s="43">
        <f t="shared" si="41"/>
        <v>27466</v>
      </c>
    </row>
    <row r="339" spans="1:8" ht="15" customHeight="1" x14ac:dyDescent="0.3">
      <c r="A339" s="191" t="s">
        <v>30</v>
      </c>
      <c r="B339" s="33" t="s">
        <v>0</v>
      </c>
      <c r="C339" s="44">
        <v>2</v>
      </c>
      <c r="D339" s="44">
        <v>16</v>
      </c>
      <c r="E339" s="44">
        <v>27</v>
      </c>
      <c r="F339" s="44">
        <v>65</v>
      </c>
      <c r="G339" s="44">
        <v>43</v>
      </c>
      <c r="H339" s="45">
        <f t="shared" si="41"/>
        <v>153</v>
      </c>
    </row>
    <row r="340" spans="1:8" ht="15" customHeight="1" x14ac:dyDescent="0.3">
      <c r="A340" s="191"/>
      <c r="B340" s="33" t="s">
        <v>1</v>
      </c>
      <c r="C340" s="44">
        <v>63</v>
      </c>
      <c r="D340" s="44">
        <v>339</v>
      </c>
      <c r="E340" s="44">
        <v>975</v>
      </c>
      <c r="F340" s="44">
        <v>1494</v>
      </c>
      <c r="G340" s="44">
        <v>661</v>
      </c>
      <c r="H340" s="45">
        <f t="shared" si="41"/>
        <v>3532</v>
      </c>
    </row>
    <row r="341" spans="1:8" ht="15" customHeight="1" x14ac:dyDescent="0.3">
      <c r="A341" s="191"/>
      <c r="B341" s="33" t="s">
        <v>2</v>
      </c>
      <c r="C341" s="44">
        <v>129</v>
      </c>
      <c r="D341" s="44">
        <v>661</v>
      </c>
      <c r="E341" s="44">
        <v>1851</v>
      </c>
      <c r="F341" s="44">
        <v>2807</v>
      </c>
      <c r="G341" s="44">
        <v>1320</v>
      </c>
      <c r="H341" s="45">
        <f t="shared" si="41"/>
        <v>6768</v>
      </c>
    </row>
    <row r="342" spans="1:8" ht="15" customHeight="1" x14ac:dyDescent="0.3">
      <c r="A342" s="192" t="s">
        <v>34</v>
      </c>
      <c r="B342" s="36" t="s">
        <v>0</v>
      </c>
      <c r="C342" s="42">
        <v>0</v>
      </c>
      <c r="D342" s="42">
        <v>5</v>
      </c>
      <c r="E342" s="42">
        <v>19</v>
      </c>
      <c r="F342" s="42">
        <v>16</v>
      </c>
      <c r="G342" s="42">
        <v>2</v>
      </c>
      <c r="H342" s="43">
        <f t="shared" si="41"/>
        <v>42</v>
      </c>
    </row>
    <row r="343" spans="1:8" ht="15" customHeight="1" x14ac:dyDescent="0.3">
      <c r="A343" s="192"/>
      <c r="B343" s="36" t="s">
        <v>1</v>
      </c>
      <c r="C343" s="42">
        <v>0</v>
      </c>
      <c r="D343" s="42">
        <v>76</v>
      </c>
      <c r="E343" s="42">
        <v>268</v>
      </c>
      <c r="F343" s="42">
        <v>196</v>
      </c>
      <c r="G343" s="42">
        <v>22</v>
      </c>
      <c r="H343" s="43">
        <f t="shared" si="41"/>
        <v>562</v>
      </c>
    </row>
    <row r="344" spans="1:8" ht="15" customHeight="1" x14ac:dyDescent="0.3">
      <c r="A344" s="192"/>
      <c r="B344" s="36" t="s">
        <v>2</v>
      </c>
      <c r="C344" s="42">
        <v>0</v>
      </c>
      <c r="D344" s="42">
        <v>149</v>
      </c>
      <c r="E344" s="42">
        <v>479</v>
      </c>
      <c r="F344" s="42">
        <v>377</v>
      </c>
      <c r="G344" s="42">
        <v>36</v>
      </c>
      <c r="H344" s="43">
        <f t="shared" si="41"/>
        <v>1041</v>
      </c>
    </row>
    <row r="345" spans="1:8" ht="15" customHeight="1" x14ac:dyDescent="0.3">
      <c r="A345" s="191" t="s">
        <v>31</v>
      </c>
      <c r="B345" s="74" t="s">
        <v>0</v>
      </c>
      <c r="C345" s="103">
        <v>13</v>
      </c>
      <c r="D345" s="103">
        <v>35</v>
      </c>
      <c r="E345" s="103">
        <v>36</v>
      </c>
      <c r="F345" s="103">
        <v>92</v>
      </c>
      <c r="G345" s="103">
        <v>15</v>
      </c>
      <c r="H345" s="104">
        <f t="shared" si="41"/>
        <v>191</v>
      </c>
    </row>
    <row r="346" spans="1:8" ht="15" customHeight="1" x14ac:dyDescent="0.3">
      <c r="A346" s="191"/>
      <c r="B346" s="74" t="s">
        <v>1</v>
      </c>
      <c r="C346" s="103">
        <v>2306</v>
      </c>
      <c r="D346" s="103">
        <v>3284</v>
      </c>
      <c r="E346" s="103">
        <v>1963</v>
      </c>
      <c r="F346" s="103">
        <v>3230</v>
      </c>
      <c r="G346" s="103">
        <v>310</v>
      </c>
      <c r="H346" s="104">
        <f t="shared" si="41"/>
        <v>11093</v>
      </c>
    </row>
    <row r="347" spans="1:8" ht="15" customHeight="1" x14ac:dyDescent="0.3">
      <c r="A347" s="191"/>
      <c r="B347" s="74" t="s">
        <v>2</v>
      </c>
      <c r="C347" s="103">
        <v>4364</v>
      </c>
      <c r="D347" s="103">
        <v>6283</v>
      </c>
      <c r="E347" s="103">
        <v>3713</v>
      </c>
      <c r="F347" s="103">
        <v>5985</v>
      </c>
      <c r="G347" s="103">
        <v>578</v>
      </c>
      <c r="H347" s="104">
        <f t="shared" si="41"/>
        <v>20923</v>
      </c>
    </row>
    <row r="348" spans="1:8" ht="15" customHeight="1" x14ac:dyDescent="0.3">
      <c r="A348" s="196" t="s">
        <v>32</v>
      </c>
      <c r="B348" s="36" t="s">
        <v>0</v>
      </c>
      <c r="C348" s="42">
        <v>1</v>
      </c>
      <c r="D348" s="42">
        <v>1</v>
      </c>
      <c r="E348" s="42">
        <v>8</v>
      </c>
      <c r="F348" s="42">
        <v>21</v>
      </c>
      <c r="G348" s="42">
        <v>6</v>
      </c>
      <c r="H348" s="43">
        <f t="shared" si="41"/>
        <v>37</v>
      </c>
    </row>
    <row r="349" spans="1:8" ht="15" customHeight="1" x14ac:dyDescent="0.3">
      <c r="A349" s="196"/>
      <c r="B349" s="36" t="s">
        <v>1</v>
      </c>
      <c r="C349" s="42">
        <v>77</v>
      </c>
      <c r="D349" s="42">
        <v>23</v>
      </c>
      <c r="E349" s="42">
        <v>482</v>
      </c>
      <c r="F349" s="42">
        <v>762</v>
      </c>
      <c r="G349" s="42">
        <v>115</v>
      </c>
      <c r="H349" s="43">
        <f t="shared" si="41"/>
        <v>1459</v>
      </c>
    </row>
    <row r="350" spans="1:8" ht="15" customHeight="1" x14ac:dyDescent="0.3">
      <c r="A350" s="196"/>
      <c r="B350" s="36" t="s">
        <v>2</v>
      </c>
      <c r="C350" s="42">
        <v>125</v>
      </c>
      <c r="D350" s="42">
        <v>45</v>
      </c>
      <c r="E350" s="42">
        <v>865</v>
      </c>
      <c r="F350" s="42">
        <v>1353</v>
      </c>
      <c r="G350" s="42">
        <v>241</v>
      </c>
      <c r="H350" s="43">
        <f t="shared" si="41"/>
        <v>2629</v>
      </c>
    </row>
    <row r="351" spans="1:8" ht="15" customHeight="1" x14ac:dyDescent="0.3">
      <c r="A351" s="189" t="s">
        <v>4</v>
      </c>
      <c r="B351" s="130" t="s">
        <v>0</v>
      </c>
      <c r="C351" s="131">
        <f>C336+C339+C342+C345+C348</f>
        <v>29</v>
      </c>
      <c r="D351" s="131">
        <f t="shared" ref="D351:H351" si="42">D336+D339+D342+D345+D348</f>
        <v>97</v>
      </c>
      <c r="E351" s="131">
        <f t="shared" si="42"/>
        <v>138</v>
      </c>
      <c r="F351" s="131">
        <f t="shared" si="42"/>
        <v>271</v>
      </c>
      <c r="G351" s="131">
        <f t="shared" si="42"/>
        <v>114</v>
      </c>
      <c r="H351" s="131">
        <f t="shared" si="42"/>
        <v>649</v>
      </c>
    </row>
    <row r="352" spans="1:8" ht="15" customHeight="1" x14ac:dyDescent="0.3">
      <c r="A352" s="189"/>
      <c r="B352" s="130" t="s">
        <v>1</v>
      </c>
      <c r="C352" s="131">
        <f t="shared" ref="C352:H352" si="43">C337+C340+C343+C346+C349</f>
        <v>6192</v>
      </c>
      <c r="D352" s="131">
        <f t="shared" si="43"/>
        <v>7915</v>
      </c>
      <c r="E352" s="131">
        <f t="shared" si="43"/>
        <v>7063</v>
      </c>
      <c r="F352" s="131">
        <f t="shared" si="43"/>
        <v>8335</v>
      </c>
      <c r="G352" s="131">
        <f t="shared" si="43"/>
        <v>2168</v>
      </c>
      <c r="H352" s="131">
        <f t="shared" si="43"/>
        <v>31673</v>
      </c>
    </row>
    <row r="353" spans="1:8" ht="15" customHeight="1" x14ac:dyDescent="0.3">
      <c r="A353" s="189"/>
      <c r="B353" s="130" t="s">
        <v>2</v>
      </c>
      <c r="C353" s="131">
        <f t="shared" ref="C353:H353" si="44">C338+C341+C344+C347+C350</f>
        <v>11663</v>
      </c>
      <c r="D353" s="131">
        <f t="shared" si="44"/>
        <v>14768</v>
      </c>
      <c r="E353" s="131">
        <f t="shared" si="44"/>
        <v>12936</v>
      </c>
      <c r="F353" s="131">
        <f t="shared" si="44"/>
        <v>15329</v>
      </c>
      <c r="G353" s="131">
        <f t="shared" si="44"/>
        <v>4131</v>
      </c>
      <c r="H353" s="131">
        <f t="shared" si="44"/>
        <v>58827</v>
      </c>
    </row>
    <row r="354" spans="1:8" ht="15" customHeight="1" x14ac:dyDescent="0.3">
      <c r="A354" s="190" t="s">
        <v>161</v>
      </c>
      <c r="B354" s="190"/>
      <c r="C354" s="190"/>
      <c r="D354" s="190"/>
      <c r="E354" s="190"/>
      <c r="F354" s="40"/>
    </row>
    <row r="355" spans="1:8" ht="15" customHeight="1" x14ac:dyDescent="0.3"/>
    <row r="356" spans="1:8" ht="15" customHeight="1" x14ac:dyDescent="0.3"/>
    <row r="357" spans="1:8" ht="15" customHeight="1" x14ac:dyDescent="0.3">
      <c r="A357" s="195" t="s">
        <v>114</v>
      </c>
      <c r="B357" s="195"/>
      <c r="C357" s="195"/>
      <c r="D357" s="195"/>
      <c r="E357" s="195"/>
      <c r="F357" s="195"/>
      <c r="G357" s="195"/>
      <c r="H357" s="195"/>
    </row>
    <row r="358" spans="1:8" ht="15" customHeight="1" x14ac:dyDescent="0.3">
      <c r="A358" s="195" t="s">
        <v>121</v>
      </c>
      <c r="B358" s="195"/>
      <c r="C358" s="195"/>
      <c r="D358" s="195"/>
      <c r="E358" s="195"/>
      <c r="F358" s="195"/>
      <c r="G358" s="195"/>
      <c r="H358" s="195"/>
    </row>
    <row r="359" spans="1:8" ht="15" customHeight="1" x14ac:dyDescent="0.3">
      <c r="A359" s="102" t="s">
        <v>67</v>
      </c>
      <c r="B359" s="51"/>
      <c r="C359" s="51" t="s">
        <v>68</v>
      </c>
      <c r="D359" s="51" t="s">
        <v>69</v>
      </c>
      <c r="E359" s="51" t="s">
        <v>70</v>
      </c>
      <c r="F359" s="51" t="s">
        <v>71</v>
      </c>
      <c r="G359" s="51" t="s">
        <v>3</v>
      </c>
      <c r="H359" s="51" t="s">
        <v>4</v>
      </c>
    </row>
    <row r="360" spans="1:8" ht="15" customHeight="1" x14ac:dyDescent="0.3">
      <c r="A360" s="196" t="s">
        <v>33</v>
      </c>
      <c r="B360" s="36" t="s">
        <v>0</v>
      </c>
      <c r="C360" s="42">
        <v>14</v>
      </c>
      <c r="D360" s="42">
        <v>39</v>
      </c>
      <c r="E360" s="42">
        <v>48</v>
      </c>
      <c r="F360" s="42">
        <v>81</v>
      </c>
      <c r="G360" s="42">
        <v>50</v>
      </c>
      <c r="H360" s="43">
        <f>SUM(C360:G360)</f>
        <v>232</v>
      </c>
    </row>
    <row r="361" spans="1:8" ht="15" customHeight="1" x14ac:dyDescent="0.3">
      <c r="A361" s="196"/>
      <c r="B361" s="36" t="s">
        <v>1</v>
      </c>
      <c r="C361" s="42">
        <v>4120</v>
      </c>
      <c r="D361" s="42">
        <v>4122</v>
      </c>
      <c r="E361" s="42">
        <v>3396</v>
      </c>
      <c r="F361" s="42">
        <v>2856</v>
      </c>
      <c r="G361" s="42">
        <v>1102</v>
      </c>
      <c r="H361" s="43">
        <f t="shared" ref="H361:H374" si="45">SUM(C361:G361)</f>
        <v>15596</v>
      </c>
    </row>
    <row r="362" spans="1:8" ht="15" customHeight="1" x14ac:dyDescent="0.3">
      <c r="A362" s="196"/>
      <c r="B362" s="36" t="s">
        <v>2</v>
      </c>
      <c r="C362" s="42">
        <v>7743</v>
      </c>
      <c r="D362" s="42">
        <v>7549</v>
      </c>
      <c r="E362" s="42">
        <v>6083</v>
      </c>
      <c r="F362" s="42">
        <v>5191</v>
      </c>
      <c r="G362" s="42">
        <v>2022</v>
      </c>
      <c r="H362" s="43">
        <f t="shared" si="45"/>
        <v>28588</v>
      </c>
    </row>
    <row r="363" spans="1:8" ht="15" customHeight="1" x14ac:dyDescent="0.3">
      <c r="A363" s="191" t="s">
        <v>30</v>
      </c>
      <c r="B363" s="33" t="s">
        <v>0</v>
      </c>
      <c r="C363" s="44">
        <v>1</v>
      </c>
      <c r="D363" s="44">
        <v>16</v>
      </c>
      <c r="E363" s="44">
        <v>27</v>
      </c>
      <c r="F363" s="44">
        <v>68</v>
      </c>
      <c r="G363" s="44">
        <v>45</v>
      </c>
      <c r="H363" s="45">
        <f t="shared" si="45"/>
        <v>157</v>
      </c>
    </row>
    <row r="364" spans="1:8" ht="15" customHeight="1" x14ac:dyDescent="0.3">
      <c r="A364" s="191"/>
      <c r="B364" s="33" t="s">
        <v>1</v>
      </c>
      <c r="C364" s="44">
        <v>55</v>
      </c>
      <c r="D364" s="44">
        <v>339</v>
      </c>
      <c r="E364" s="44">
        <v>976</v>
      </c>
      <c r="F364" s="44">
        <v>1540</v>
      </c>
      <c r="G364" s="44">
        <v>679</v>
      </c>
      <c r="H364" s="45">
        <f t="shared" si="45"/>
        <v>3589</v>
      </c>
    </row>
    <row r="365" spans="1:8" ht="15" customHeight="1" x14ac:dyDescent="0.3">
      <c r="A365" s="191"/>
      <c r="B365" s="33" t="s">
        <v>2</v>
      </c>
      <c r="C365" s="44">
        <v>113</v>
      </c>
      <c r="D365" s="44">
        <v>661</v>
      </c>
      <c r="E365" s="44">
        <v>1852</v>
      </c>
      <c r="F365" s="44">
        <v>2898</v>
      </c>
      <c r="G365" s="44">
        <v>1357</v>
      </c>
      <c r="H365" s="45">
        <f t="shared" si="45"/>
        <v>6881</v>
      </c>
    </row>
    <row r="366" spans="1:8" ht="15" customHeight="1" x14ac:dyDescent="0.3">
      <c r="A366" s="192" t="s">
        <v>34</v>
      </c>
      <c r="B366" s="36" t="s">
        <v>0</v>
      </c>
      <c r="C366" s="42">
        <v>0</v>
      </c>
      <c r="D366" s="42">
        <v>6</v>
      </c>
      <c r="E366" s="42">
        <v>18</v>
      </c>
      <c r="F366" s="42">
        <v>16</v>
      </c>
      <c r="G366" s="42">
        <v>2</v>
      </c>
      <c r="H366" s="43">
        <f t="shared" si="45"/>
        <v>42</v>
      </c>
    </row>
    <row r="367" spans="1:8" ht="15" customHeight="1" x14ac:dyDescent="0.3">
      <c r="A367" s="192"/>
      <c r="B367" s="36" t="s">
        <v>1</v>
      </c>
      <c r="C367" s="42">
        <v>0</v>
      </c>
      <c r="D367" s="42">
        <v>79</v>
      </c>
      <c r="E367" s="42">
        <v>225</v>
      </c>
      <c r="F367" s="42">
        <v>196</v>
      </c>
      <c r="G367" s="42">
        <v>22</v>
      </c>
      <c r="H367" s="43">
        <f t="shared" si="45"/>
        <v>522</v>
      </c>
    </row>
    <row r="368" spans="1:8" ht="15" customHeight="1" x14ac:dyDescent="0.3">
      <c r="A368" s="192"/>
      <c r="B368" s="36" t="s">
        <v>2</v>
      </c>
      <c r="C368" s="42">
        <v>0</v>
      </c>
      <c r="D368" s="42">
        <v>162</v>
      </c>
      <c r="E368" s="42">
        <v>437</v>
      </c>
      <c r="F368" s="42">
        <v>377</v>
      </c>
      <c r="G368" s="42">
        <v>36</v>
      </c>
      <c r="H368" s="43">
        <f t="shared" si="45"/>
        <v>1012</v>
      </c>
    </row>
    <row r="369" spans="1:8" ht="15" customHeight="1" x14ac:dyDescent="0.3">
      <c r="A369" s="191" t="s">
        <v>31</v>
      </c>
      <c r="B369" s="74" t="s">
        <v>0</v>
      </c>
      <c r="C369" s="44">
        <v>12</v>
      </c>
      <c r="D369" s="44">
        <v>33</v>
      </c>
      <c r="E369" s="44">
        <v>39</v>
      </c>
      <c r="F369" s="44">
        <v>92</v>
      </c>
      <c r="G369" s="44">
        <v>17</v>
      </c>
      <c r="H369" s="45">
        <f t="shared" si="45"/>
        <v>193</v>
      </c>
    </row>
    <row r="370" spans="1:8" ht="15" customHeight="1" x14ac:dyDescent="0.3">
      <c r="A370" s="191"/>
      <c r="B370" s="74" t="s">
        <v>1</v>
      </c>
      <c r="C370" s="44">
        <v>1931</v>
      </c>
      <c r="D370" s="44">
        <v>3169</v>
      </c>
      <c r="E370" s="44">
        <v>2142</v>
      </c>
      <c r="F370" s="44">
        <v>3243</v>
      </c>
      <c r="G370" s="44">
        <v>340</v>
      </c>
      <c r="H370" s="45">
        <f t="shared" si="45"/>
        <v>10825</v>
      </c>
    </row>
    <row r="371" spans="1:8" ht="15" customHeight="1" x14ac:dyDescent="0.3">
      <c r="A371" s="191"/>
      <c r="B371" s="74" t="s">
        <v>2</v>
      </c>
      <c r="C371" s="44">
        <v>3696</v>
      </c>
      <c r="D371" s="44">
        <v>6080</v>
      </c>
      <c r="E371" s="44">
        <v>4051</v>
      </c>
      <c r="F371" s="44">
        <v>6006</v>
      </c>
      <c r="G371" s="44">
        <v>637</v>
      </c>
      <c r="H371" s="45">
        <f t="shared" si="45"/>
        <v>20470</v>
      </c>
    </row>
    <row r="372" spans="1:8" ht="15" customHeight="1" x14ac:dyDescent="0.3">
      <c r="A372" s="196" t="s">
        <v>32</v>
      </c>
      <c r="B372" s="36" t="s">
        <v>0</v>
      </c>
      <c r="C372" s="42">
        <v>1</v>
      </c>
      <c r="D372" s="42">
        <v>1</v>
      </c>
      <c r="E372" s="42">
        <v>8</v>
      </c>
      <c r="F372" s="42">
        <v>21</v>
      </c>
      <c r="G372" s="42">
        <v>6</v>
      </c>
      <c r="H372" s="43">
        <f t="shared" si="45"/>
        <v>37</v>
      </c>
    </row>
    <row r="373" spans="1:8" ht="15" customHeight="1" x14ac:dyDescent="0.3">
      <c r="A373" s="196"/>
      <c r="B373" s="36" t="s">
        <v>1</v>
      </c>
      <c r="C373" s="42">
        <v>77</v>
      </c>
      <c r="D373" s="42">
        <v>23</v>
      </c>
      <c r="E373" s="42">
        <v>482</v>
      </c>
      <c r="F373" s="42">
        <v>759</v>
      </c>
      <c r="G373" s="42">
        <v>115</v>
      </c>
      <c r="H373" s="43">
        <f t="shared" si="45"/>
        <v>1456</v>
      </c>
    </row>
    <row r="374" spans="1:8" ht="15" customHeight="1" x14ac:dyDescent="0.3">
      <c r="A374" s="196"/>
      <c r="B374" s="36" t="s">
        <v>2</v>
      </c>
      <c r="C374" s="42">
        <v>125</v>
      </c>
      <c r="D374" s="42">
        <v>45</v>
      </c>
      <c r="E374" s="42">
        <v>865</v>
      </c>
      <c r="F374" s="42">
        <v>1345</v>
      </c>
      <c r="G374" s="42">
        <v>241</v>
      </c>
      <c r="H374" s="43">
        <f t="shared" si="45"/>
        <v>2621</v>
      </c>
    </row>
    <row r="375" spans="1:8" ht="15" customHeight="1" x14ac:dyDescent="0.3">
      <c r="A375" s="189" t="s">
        <v>4</v>
      </c>
      <c r="B375" s="130" t="s">
        <v>0</v>
      </c>
      <c r="C375" s="131">
        <f>C360+C363+C366+C369+C372</f>
        <v>28</v>
      </c>
      <c r="D375" s="131">
        <f t="shared" ref="D375:H375" si="46">D360+D363+D366+D369+D372</f>
        <v>95</v>
      </c>
      <c r="E375" s="131">
        <f t="shared" si="46"/>
        <v>140</v>
      </c>
      <c r="F375" s="131">
        <f t="shared" si="46"/>
        <v>278</v>
      </c>
      <c r="G375" s="131">
        <f t="shared" si="46"/>
        <v>120</v>
      </c>
      <c r="H375" s="131">
        <f t="shared" si="46"/>
        <v>661</v>
      </c>
    </row>
    <row r="376" spans="1:8" ht="15" customHeight="1" x14ac:dyDescent="0.3">
      <c r="A376" s="189"/>
      <c r="B376" s="130" t="s">
        <v>1</v>
      </c>
      <c r="C376" s="131">
        <f t="shared" ref="C376:H376" si="47">C361+C364+C367+C370+C373</f>
        <v>6183</v>
      </c>
      <c r="D376" s="131">
        <f t="shared" si="47"/>
        <v>7732</v>
      </c>
      <c r="E376" s="131">
        <f t="shared" si="47"/>
        <v>7221</v>
      </c>
      <c r="F376" s="131">
        <f t="shared" si="47"/>
        <v>8594</v>
      </c>
      <c r="G376" s="131">
        <f t="shared" si="47"/>
        <v>2258</v>
      </c>
      <c r="H376" s="131">
        <f t="shared" si="47"/>
        <v>31988</v>
      </c>
    </row>
    <row r="377" spans="1:8" ht="15" customHeight="1" x14ac:dyDescent="0.3">
      <c r="A377" s="189"/>
      <c r="B377" s="130" t="s">
        <v>2</v>
      </c>
      <c r="C377" s="131">
        <f t="shared" ref="C377:H377" si="48">C362+C365+C368+C371+C374</f>
        <v>11677</v>
      </c>
      <c r="D377" s="131">
        <f t="shared" si="48"/>
        <v>14497</v>
      </c>
      <c r="E377" s="131">
        <f t="shared" si="48"/>
        <v>13288</v>
      </c>
      <c r="F377" s="131">
        <f t="shared" si="48"/>
        <v>15817</v>
      </c>
      <c r="G377" s="131">
        <f t="shared" si="48"/>
        <v>4293</v>
      </c>
      <c r="H377" s="131">
        <f t="shared" si="48"/>
        <v>59572</v>
      </c>
    </row>
    <row r="378" spans="1:8" ht="15" customHeight="1" x14ac:dyDescent="0.3">
      <c r="A378" s="190" t="s">
        <v>161</v>
      </c>
      <c r="B378" s="190"/>
      <c r="C378" s="190"/>
      <c r="D378" s="190"/>
      <c r="E378" s="190"/>
      <c r="F378" s="40"/>
    </row>
    <row r="379" spans="1:8" ht="15" customHeight="1" x14ac:dyDescent="0.3"/>
    <row r="380" spans="1:8" ht="15" customHeight="1" x14ac:dyDescent="0.3"/>
    <row r="381" spans="1:8" ht="15" customHeight="1" x14ac:dyDescent="0.3">
      <c r="A381" s="195" t="s">
        <v>114</v>
      </c>
      <c r="B381" s="195"/>
      <c r="C381" s="195"/>
      <c r="D381" s="195"/>
      <c r="E381" s="195"/>
      <c r="F381" s="195"/>
      <c r="G381" s="195"/>
      <c r="H381" s="195"/>
    </row>
    <row r="382" spans="1:8" ht="15" customHeight="1" x14ac:dyDescent="0.3">
      <c r="A382" s="195" t="s">
        <v>122</v>
      </c>
      <c r="B382" s="195"/>
      <c r="C382" s="195"/>
      <c r="D382" s="195"/>
      <c r="E382" s="195"/>
      <c r="F382" s="195"/>
      <c r="G382" s="195"/>
      <c r="H382" s="195"/>
    </row>
    <row r="383" spans="1:8" ht="15" customHeight="1" x14ac:dyDescent="0.3">
      <c r="A383" s="102" t="s">
        <v>67</v>
      </c>
      <c r="B383" s="51"/>
      <c r="C383" s="51" t="s">
        <v>68</v>
      </c>
      <c r="D383" s="51" t="s">
        <v>69</v>
      </c>
      <c r="E383" s="51" t="s">
        <v>70</v>
      </c>
      <c r="F383" s="51" t="s">
        <v>71</v>
      </c>
      <c r="G383" s="51" t="s">
        <v>3</v>
      </c>
      <c r="H383" s="51" t="s">
        <v>4</v>
      </c>
    </row>
    <row r="384" spans="1:8" ht="15" customHeight="1" x14ac:dyDescent="0.3">
      <c r="A384" s="196" t="s">
        <v>33</v>
      </c>
      <c r="B384" s="36" t="s">
        <v>0</v>
      </c>
      <c r="C384" s="42">
        <v>14</v>
      </c>
      <c r="D384" s="42">
        <v>40</v>
      </c>
      <c r="E384" s="42">
        <v>48</v>
      </c>
      <c r="F384" s="42">
        <v>81</v>
      </c>
      <c r="G384" s="42">
        <v>50</v>
      </c>
      <c r="H384" s="43">
        <f>SUM(C384:G384)</f>
        <v>233</v>
      </c>
    </row>
    <row r="385" spans="1:8" ht="15" customHeight="1" x14ac:dyDescent="0.3">
      <c r="A385" s="196"/>
      <c r="B385" s="36" t="s">
        <v>1</v>
      </c>
      <c r="C385" s="42">
        <v>4119</v>
      </c>
      <c r="D385" s="42">
        <v>4237</v>
      </c>
      <c r="E385" s="42">
        <v>3396</v>
      </c>
      <c r="F385" s="42">
        <v>2827</v>
      </c>
      <c r="G385" s="42">
        <v>1102</v>
      </c>
      <c r="H385" s="43">
        <f t="shared" ref="H385:H398" si="49">SUM(C385:G385)</f>
        <v>15681</v>
      </c>
    </row>
    <row r="386" spans="1:8" ht="15" customHeight="1" x14ac:dyDescent="0.3">
      <c r="A386" s="196"/>
      <c r="B386" s="36" t="s">
        <v>2</v>
      </c>
      <c r="C386" s="42">
        <v>7743</v>
      </c>
      <c r="D386" s="42">
        <v>7762</v>
      </c>
      <c r="E386" s="42">
        <v>6083</v>
      </c>
      <c r="F386" s="42">
        <v>5122</v>
      </c>
      <c r="G386" s="42">
        <v>2022</v>
      </c>
      <c r="H386" s="43">
        <f t="shared" si="49"/>
        <v>28732</v>
      </c>
    </row>
    <row r="387" spans="1:8" ht="15" customHeight="1" x14ac:dyDescent="0.3">
      <c r="A387" s="191" t="s">
        <v>30</v>
      </c>
      <c r="B387" s="33" t="s">
        <v>0</v>
      </c>
      <c r="C387" s="44">
        <v>1</v>
      </c>
      <c r="D387" s="44">
        <v>15</v>
      </c>
      <c r="E387" s="44">
        <v>28</v>
      </c>
      <c r="F387" s="44">
        <v>67</v>
      </c>
      <c r="G387" s="44">
        <v>45</v>
      </c>
      <c r="H387" s="45">
        <f t="shared" si="49"/>
        <v>156</v>
      </c>
    </row>
    <row r="388" spans="1:8" ht="15" customHeight="1" x14ac:dyDescent="0.3">
      <c r="A388" s="191"/>
      <c r="B388" s="33" t="s">
        <v>1</v>
      </c>
      <c r="C388" s="44">
        <v>55</v>
      </c>
      <c r="D388" s="44">
        <v>265</v>
      </c>
      <c r="E388" s="44">
        <v>1050</v>
      </c>
      <c r="F388" s="44">
        <v>1507</v>
      </c>
      <c r="G388" s="44">
        <v>679</v>
      </c>
      <c r="H388" s="45">
        <f t="shared" si="49"/>
        <v>3556</v>
      </c>
    </row>
    <row r="389" spans="1:8" ht="15" customHeight="1" x14ac:dyDescent="0.3">
      <c r="A389" s="191"/>
      <c r="B389" s="33" t="s">
        <v>2</v>
      </c>
      <c r="C389" s="44">
        <v>113</v>
      </c>
      <c r="D389" s="44">
        <v>525</v>
      </c>
      <c r="E389" s="44">
        <v>1988</v>
      </c>
      <c r="F389" s="44">
        <v>2841</v>
      </c>
      <c r="G389" s="44">
        <v>1357</v>
      </c>
      <c r="H389" s="45">
        <f t="shared" si="49"/>
        <v>6824</v>
      </c>
    </row>
    <row r="390" spans="1:8" ht="15" customHeight="1" x14ac:dyDescent="0.3">
      <c r="A390" s="192" t="s">
        <v>34</v>
      </c>
      <c r="B390" s="36" t="s">
        <v>0</v>
      </c>
      <c r="C390" s="42">
        <v>0</v>
      </c>
      <c r="D390" s="42">
        <v>6</v>
      </c>
      <c r="E390" s="42">
        <v>18</v>
      </c>
      <c r="F390" s="42">
        <v>16</v>
      </c>
      <c r="G390" s="42">
        <v>2</v>
      </c>
      <c r="H390" s="43">
        <f t="shared" si="49"/>
        <v>42</v>
      </c>
    </row>
    <row r="391" spans="1:8" ht="15" customHeight="1" x14ac:dyDescent="0.3">
      <c r="A391" s="192"/>
      <c r="B391" s="36" t="s">
        <v>1</v>
      </c>
      <c r="C391" s="42">
        <v>0</v>
      </c>
      <c r="D391" s="42">
        <v>79</v>
      </c>
      <c r="E391" s="42">
        <v>225</v>
      </c>
      <c r="F391" s="42">
        <v>196</v>
      </c>
      <c r="G391" s="42">
        <v>22</v>
      </c>
      <c r="H391" s="43">
        <f t="shared" si="49"/>
        <v>522</v>
      </c>
    </row>
    <row r="392" spans="1:8" ht="15" customHeight="1" x14ac:dyDescent="0.3">
      <c r="A392" s="192"/>
      <c r="B392" s="36" t="s">
        <v>2</v>
      </c>
      <c r="C392" s="42">
        <v>0</v>
      </c>
      <c r="D392" s="42">
        <v>162</v>
      </c>
      <c r="E392" s="42">
        <v>437</v>
      </c>
      <c r="F392" s="42">
        <v>377</v>
      </c>
      <c r="G392" s="42">
        <v>36</v>
      </c>
      <c r="H392" s="43">
        <f t="shared" si="49"/>
        <v>1012</v>
      </c>
    </row>
    <row r="393" spans="1:8" ht="15" customHeight="1" x14ac:dyDescent="0.3">
      <c r="A393" s="191" t="s">
        <v>31</v>
      </c>
      <c r="B393" s="74" t="s">
        <v>0</v>
      </c>
      <c r="C393" s="44">
        <v>12</v>
      </c>
      <c r="D393" s="44">
        <v>33</v>
      </c>
      <c r="E393" s="44">
        <v>38</v>
      </c>
      <c r="F393" s="44">
        <v>94</v>
      </c>
      <c r="G393" s="44">
        <v>18</v>
      </c>
      <c r="H393" s="45">
        <f t="shared" si="49"/>
        <v>195</v>
      </c>
    </row>
    <row r="394" spans="1:8" ht="15" customHeight="1" x14ac:dyDescent="0.3">
      <c r="A394" s="191"/>
      <c r="B394" s="74" t="s">
        <v>1</v>
      </c>
      <c r="C394" s="44">
        <v>1931</v>
      </c>
      <c r="D394" s="44">
        <v>3169</v>
      </c>
      <c r="E394" s="44">
        <v>2098</v>
      </c>
      <c r="F394" s="44">
        <v>3328</v>
      </c>
      <c r="G394" s="44">
        <v>357</v>
      </c>
      <c r="H394" s="45">
        <f t="shared" si="49"/>
        <v>10883</v>
      </c>
    </row>
    <row r="395" spans="1:8" ht="15" customHeight="1" x14ac:dyDescent="0.3">
      <c r="A395" s="191"/>
      <c r="B395" s="74" t="s">
        <v>2</v>
      </c>
      <c r="C395" s="44">
        <v>3696</v>
      </c>
      <c r="D395" s="44">
        <v>6080</v>
      </c>
      <c r="E395" s="44">
        <v>3991</v>
      </c>
      <c r="F395" s="44">
        <v>6162</v>
      </c>
      <c r="G395" s="44">
        <v>661</v>
      </c>
      <c r="H395" s="45">
        <f t="shared" si="49"/>
        <v>20590</v>
      </c>
    </row>
    <row r="396" spans="1:8" ht="15" customHeight="1" x14ac:dyDescent="0.3">
      <c r="A396" s="196" t="s">
        <v>32</v>
      </c>
      <c r="B396" s="36" t="s">
        <v>0</v>
      </c>
      <c r="C396" s="42">
        <v>1</v>
      </c>
      <c r="D396" s="42">
        <v>1</v>
      </c>
      <c r="E396" s="42">
        <v>8</v>
      </c>
      <c r="F396" s="42">
        <v>21</v>
      </c>
      <c r="G396" s="42">
        <v>6</v>
      </c>
      <c r="H396" s="43">
        <f t="shared" si="49"/>
        <v>37</v>
      </c>
    </row>
    <row r="397" spans="1:8" ht="15" customHeight="1" x14ac:dyDescent="0.3">
      <c r="A397" s="196"/>
      <c r="B397" s="36" t="s">
        <v>1</v>
      </c>
      <c r="C397" s="42">
        <v>77</v>
      </c>
      <c r="D397" s="42">
        <v>23</v>
      </c>
      <c r="E397" s="42">
        <v>480</v>
      </c>
      <c r="F397" s="42">
        <v>759</v>
      </c>
      <c r="G397" s="42">
        <v>115</v>
      </c>
      <c r="H397" s="43">
        <f t="shared" si="49"/>
        <v>1454</v>
      </c>
    </row>
    <row r="398" spans="1:8" ht="15" customHeight="1" x14ac:dyDescent="0.3">
      <c r="A398" s="196"/>
      <c r="B398" s="36" t="s">
        <v>2</v>
      </c>
      <c r="C398" s="42">
        <v>125</v>
      </c>
      <c r="D398" s="42">
        <v>45</v>
      </c>
      <c r="E398" s="42">
        <v>860</v>
      </c>
      <c r="F398" s="42">
        <v>1345</v>
      </c>
      <c r="G398" s="42">
        <v>241</v>
      </c>
      <c r="H398" s="43">
        <f t="shared" si="49"/>
        <v>2616</v>
      </c>
    </row>
    <row r="399" spans="1:8" ht="15" customHeight="1" x14ac:dyDescent="0.3">
      <c r="A399" s="189" t="s">
        <v>4</v>
      </c>
      <c r="B399" s="130" t="s">
        <v>0</v>
      </c>
      <c r="C399" s="131">
        <f>C384+C387+C390+C393+C396</f>
        <v>28</v>
      </c>
      <c r="D399" s="131">
        <f t="shared" ref="D399:H399" si="50">D384+D387+D390+D393+D396</f>
        <v>95</v>
      </c>
      <c r="E399" s="131">
        <f t="shared" si="50"/>
        <v>140</v>
      </c>
      <c r="F399" s="131">
        <f t="shared" si="50"/>
        <v>279</v>
      </c>
      <c r="G399" s="131">
        <f t="shared" si="50"/>
        <v>121</v>
      </c>
      <c r="H399" s="131">
        <f t="shared" si="50"/>
        <v>663</v>
      </c>
    </row>
    <row r="400" spans="1:8" ht="15" customHeight="1" x14ac:dyDescent="0.3">
      <c r="A400" s="189"/>
      <c r="B400" s="130" t="s">
        <v>1</v>
      </c>
      <c r="C400" s="131">
        <f t="shared" ref="C400:H400" si="51">C385+C388+C391+C394+C397</f>
        <v>6182</v>
      </c>
      <c r="D400" s="131">
        <f t="shared" si="51"/>
        <v>7773</v>
      </c>
      <c r="E400" s="131">
        <f t="shared" si="51"/>
        <v>7249</v>
      </c>
      <c r="F400" s="131">
        <f t="shared" si="51"/>
        <v>8617</v>
      </c>
      <c r="G400" s="131">
        <f t="shared" si="51"/>
        <v>2275</v>
      </c>
      <c r="H400" s="131">
        <f t="shared" si="51"/>
        <v>32096</v>
      </c>
    </row>
    <row r="401" spans="1:8" ht="15" customHeight="1" x14ac:dyDescent="0.3">
      <c r="A401" s="189"/>
      <c r="B401" s="130" t="s">
        <v>2</v>
      </c>
      <c r="C401" s="131">
        <f t="shared" ref="C401:H401" si="52">C386+C389+C392+C395+C398</f>
        <v>11677</v>
      </c>
      <c r="D401" s="131">
        <f t="shared" si="52"/>
        <v>14574</v>
      </c>
      <c r="E401" s="131">
        <f t="shared" si="52"/>
        <v>13359</v>
      </c>
      <c r="F401" s="131">
        <f t="shared" si="52"/>
        <v>15847</v>
      </c>
      <c r="G401" s="131">
        <f t="shared" si="52"/>
        <v>4317</v>
      </c>
      <c r="H401" s="131">
        <f t="shared" si="52"/>
        <v>59774</v>
      </c>
    </row>
    <row r="402" spans="1:8" ht="15" customHeight="1" x14ac:dyDescent="0.3">
      <c r="A402" s="190" t="s">
        <v>161</v>
      </c>
      <c r="B402" s="190"/>
      <c r="C402" s="190"/>
      <c r="D402" s="190"/>
      <c r="E402" s="190"/>
      <c r="F402" s="40"/>
    </row>
    <row r="403" spans="1:8" ht="15" customHeight="1" x14ac:dyDescent="0.3"/>
    <row r="404" spans="1:8" ht="15" customHeight="1" x14ac:dyDescent="0.3"/>
    <row r="405" spans="1:8" ht="15" customHeight="1" x14ac:dyDescent="0.3">
      <c r="A405" s="195" t="s">
        <v>114</v>
      </c>
      <c r="B405" s="195"/>
      <c r="C405" s="195"/>
      <c r="D405" s="195"/>
      <c r="E405" s="195"/>
      <c r="F405" s="195"/>
      <c r="G405" s="195"/>
      <c r="H405" s="195"/>
    </row>
    <row r="406" spans="1:8" ht="15" customHeight="1" x14ac:dyDescent="0.3">
      <c r="A406" s="195" t="s">
        <v>123</v>
      </c>
      <c r="B406" s="195"/>
      <c r="C406" s="195"/>
      <c r="D406" s="195"/>
      <c r="E406" s="195"/>
      <c r="F406" s="195"/>
      <c r="G406" s="195"/>
      <c r="H406" s="195"/>
    </row>
    <row r="407" spans="1:8" ht="15" customHeight="1" x14ac:dyDescent="0.3">
      <c r="A407" s="102" t="s">
        <v>67</v>
      </c>
      <c r="B407" s="51"/>
      <c r="C407" s="51" t="s">
        <v>68</v>
      </c>
      <c r="D407" s="51" t="s">
        <v>69</v>
      </c>
      <c r="E407" s="51" t="s">
        <v>70</v>
      </c>
      <c r="F407" s="51" t="s">
        <v>71</v>
      </c>
      <c r="G407" s="51" t="s">
        <v>3</v>
      </c>
      <c r="H407" s="51" t="s">
        <v>4</v>
      </c>
    </row>
    <row r="408" spans="1:8" ht="15" customHeight="1" x14ac:dyDescent="0.3">
      <c r="A408" s="196" t="s">
        <v>33</v>
      </c>
      <c r="B408" s="36" t="s">
        <v>0</v>
      </c>
      <c r="C408" s="42">
        <v>14</v>
      </c>
      <c r="D408" s="42">
        <v>41</v>
      </c>
      <c r="E408" s="42">
        <v>45</v>
      </c>
      <c r="F408" s="42">
        <v>90</v>
      </c>
      <c r="G408" s="42">
        <v>56</v>
      </c>
      <c r="H408" s="43">
        <f>SUM(C408:G408)</f>
        <v>246</v>
      </c>
    </row>
    <row r="409" spans="1:8" ht="15" customHeight="1" x14ac:dyDescent="0.3">
      <c r="A409" s="196"/>
      <c r="B409" s="36" t="s">
        <v>1</v>
      </c>
      <c r="C409" s="42">
        <v>4117</v>
      </c>
      <c r="D409" s="42">
        <v>4424</v>
      </c>
      <c r="E409" s="42">
        <v>3159</v>
      </c>
      <c r="F409" s="42">
        <v>3258</v>
      </c>
      <c r="G409" s="42">
        <v>1217</v>
      </c>
      <c r="H409" s="43">
        <f t="shared" ref="H409:H422" si="53">SUM(C409:G409)</f>
        <v>16175</v>
      </c>
    </row>
    <row r="410" spans="1:8" ht="15" customHeight="1" x14ac:dyDescent="0.3">
      <c r="A410" s="196"/>
      <c r="B410" s="36" t="s">
        <v>2</v>
      </c>
      <c r="C410" s="42">
        <v>7741</v>
      </c>
      <c r="D410" s="42">
        <v>8091</v>
      </c>
      <c r="E410" s="42">
        <v>5687</v>
      </c>
      <c r="F410" s="42">
        <v>5925</v>
      </c>
      <c r="G410" s="42">
        <v>2251</v>
      </c>
      <c r="H410" s="43">
        <f t="shared" si="53"/>
        <v>29695</v>
      </c>
    </row>
    <row r="411" spans="1:8" ht="15" customHeight="1" x14ac:dyDescent="0.3">
      <c r="A411" s="191" t="s">
        <v>30</v>
      </c>
      <c r="B411" s="33" t="s">
        <v>0</v>
      </c>
      <c r="C411" s="44">
        <v>1</v>
      </c>
      <c r="D411" s="44">
        <v>14</v>
      </c>
      <c r="E411" s="44">
        <v>29</v>
      </c>
      <c r="F411" s="44">
        <v>70</v>
      </c>
      <c r="G411" s="44">
        <v>45</v>
      </c>
      <c r="H411" s="45">
        <f t="shared" si="53"/>
        <v>159</v>
      </c>
    </row>
    <row r="412" spans="1:8" ht="15" customHeight="1" x14ac:dyDescent="0.3">
      <c r="A412" s="191"/>
      <c r="B412" s="33" t="s">
        <v>1</v>
      </c>
      <c r="C412" s="44">
        <v>55</v>
      </c>
      <c r="D412" s="44">
        <v>258</v>
      </c>
      <c r="E412" s="44">
        <v>1062</v>
      </c>
      <c r="F412" s="44">
        <v>1617</v>
      </c>
      <c r="G412" s="44">
        <v>679</v>
      </c>
      <c r="H412" s="45">
        <f t="shared" si="53"/>
        <v>3671</v>
      </c>
    </row>
    <row r="413" spans="1:8" ht="15" customHeight="1" x14ac:dyDescent="0.3">
      <c r="A413" s="191"/>
      <c r="B413" s="33" t="s">
        <v>2</v>
      </c>
      <c r="C413" s="44">
        <v>113</v>
      </c>
      <c r="D413" s="44">
        <v>502</v>
      </c>
      <c r="E413" s="44">
        <v>2012</v>
      </c>
      <c r="F413" s="44">
        <v>3042</v>
      </c>
      <c r="G413" s="44">
        <v>1357</v>
      </c>
      <c r="H413" s="45">
        <f t="shared" si="53"/>
        <v>7026</v>
      </c>
    </row>
    <row r="414" spans="1:8" ht="15" customHeight="1" x14ac:dyDescent="0.3">
      <c r="A414" s="192" t="s">
        <v>34</v>
      </c>
      <c r="B414" s="36" t="s">
        <v>0</v>
      </c>
      <c r="C414" s="42">
        <v>0</v>
      </c>
      <c r="D414" s="42">
        <v>6</v>
      </c>
      <c r="E414" s="42">
        <v>19</v>
      </c>
      <c r="F414" s="42">
        <v>15</v>
      </c>
      <c r="G414" s="42">
        <v>2</v>
      </c>
      <c r="H414" s="43">
        <f t="shared" si="53"/>
        <v>42</v>
      </c>
    </row>
    <row r="415" spans="1:8" ht="15" customHeight="1" x14ac:dyDescent="0.3">
      <c r="A415" s="192"/>
      <c r="B415" s="36" t="s">
        <v>1</v>
      </c>
      <c r="C415" s="42">
        <v>0</v>
      </c>
      <c r="D415" s="42">
        <v>79</v>
      </c>
      <c r="E415" s="42">
        <v>233</v>
      </c>
      <c r="F415" s="42">
        <v>182</v>
      </c>
      <c r="G415" s="42">
        <v>22</v>
      </c>
      <c r="H415" s="43">
        <f t="shared" si="53"/>
        <v>516</v>
      </c>
    </row>
    <row r="416" spans="1:8" ht="15" customHeight="1" x14ac:dyDescent="0.3">
      <c r="A416" s="192"/>
      <c r="B416" s="36" t="s">
        <v>2</v>
      </c>
      <c r="C416" s="42">
        <v>0</v>
      </c>
      <c r="D416" s="42">
        <v>162</v>
      </c>
      <c r="E416" s="42">
        <v>454</v>
      </c>
      <c r="F416" s="42">
        <v>352</v>
      </c>
      <c r="G416" s="42">
        <v>36</v>
      </c>
      <c r="H416" s="43">
        <f t="shared" si="53"/>
        <v>1004</v>
      </c>
    </row>
    <row r="417" spans="1:8" ht="15" customHeight="1" x14ac:dyDescent="0.3">
      <c r="A417" s="191" t="s">
        <v>31</v>
      </c>
      <c r="B417" s="74" t="s">
        <v>0</v>
      </c>
      <c r="C417" s="44">
        <v>13</v>
      </c>
      <c r="D417" s="44">
        <v>35</v>
      </c>
      <c r="E417" s="44">
        <v>40</v>
      </c>
      <c r="F417" s="44">
        <v>98</v>
      </c>
      <c r="G417" s="44">
        <v>20</v>
      </c>
      <c r="H417" s="45">
        <f t="shared" si="53"/>
        <v>206</v>
      </c>
    </row>
    <row r="418" spans="1:8" ht="15" customHeight="1" x14ac:dyDescent="0.3">
      <c r="A418" s="191"/>
      <c r="B418" s="74" t="s">
        <v>1</v>
      </c>
      <c r="C418" s="44">
        <v>2096</v>
      </c>
      <c r="D418" s="44">
        <v>3216</v>
      </c>
      <c r="E418" s="44">
        <v>2188</v>
      </c>
      <c r="F418" s="44">
        <v>3402</v>
      </c>
      <c r="G418" s="44">
        <v>388</v>
      </c>
      <c r="H418" s="45">
        <f t="shared" si="53"/>
        <v>11290</v>
      </c>
    </row>
    <row r="419" spans="1:8" ht="15" customHeight="1" x14ac:dyDescent="0.3">
      <c r="A419" s="191"/>
      <c r="B419" s="74" t="s">
        <v>2</v>
      </c>
      <c r="C419" s="44">
        <v>4004</v>
      </c>
      <c r="D419" s="44">
        <v>6193</v>
      </c>
      <c r="E419" s="44">
        <v>4160</v>
      </c>
      <c r="F419" s="44">
        <v>6304</v>
      </c>
      <c r="G419" s="44">
        <v>705</v>
      </c>
      <c r="H419" s="45">
        <f t="shared" si="53"/>
        <v>21366</v>
      </c>
    </row>
    <row r="420" spans="1:8" ht="15" customHeight="1" x14ac:dyDescent="0.3">
      <c r="A420" s="196" t="s">
        <v>32</v>
      </c>
      <c r="B420" s="36" t="s">
        <v>0</v>
      </c>
      <c r="C420" s="42">
        <v>1</v>
      </c>
      <c r="D420" s="42">
        <v>1</v>
      </c>
      <c r="E420" s="42">
        <v>8</v>
      </c>
      <c r="F420" s="42">
        <v>22</v>
      </c>
      <c r="G420" s="42">
        <v>7</v>
      </c>
      <c r="H420" s="43">
        <f t="shared" si="53"/>
        <v>39</v>
      </c>
    </row>
    <row r="421" spans="1:8" ht="15" customHeight="1" x14ac:dyDescent="0.3">
      <c r="A421" s="196"/>
      <c r="B421" s="36" t="s">
        <v>1</v>
      </c>
      <c r="C421" s="42">
        <v>77</v>
      </c>
      <c r="D421" s="42">
        <v>23</v>
      </c>
      <c r="E421" s="42">
        <v>480</v>
      </c>
      <c r="F421" s="42">
        <v>794</v>
      </c>
      <c r="G421" s="42">
        <v>156</v>
      </c>
      <c r="H421" s="43">
        <f t="shared" si="53"/>
        <v>1530</v>
      </c>
    </row>
    <row r="422" spans="1:8" ht="15" customHeight="1" x14ac:dyDescent="0.3">
      <c r="A422" s="196"/>
      <c r="B422" s="36" t="s">
        <v>2</v>
      </c>
      <c r="C422" s="42">
        <v>125</v>
      </c>
      <c r="D422" s="42">
        <v>45</v>
      </c>
      <c r="E422" s="42">
        <v>860</v>
      </c>
      <c r="F422" s="42">
        <v>1412</v>
      </c>
      <c r="G422" s="42">
        <v>317</v>
      </c>
      <c r="H422" s="43">
        <f t="shared" si="53"/>
        <v>2759</v>
      </c>
    </row>
    <row r="423" spans="1:8" ht="15" customHeight="1" x14ac:dyDescent="0.3">
      <c r="A423" s="189" t="s">
        <v>4</v>
      </c>
      <c r="B423" s="130" t="s">
        <v>0</v>
      </c>
      <c r="C423" s="131">
        <f>C408+C411+C414+C417+C420</f>
        <v>29</v>
      </c>
      <c r="D423" s="131">
        <f t="shared" ref="D423:H423" si="54">D408+D411+D414+D417+D420</f>
        <v>97</v>
      </c>
      <c r="E423" s="131">
        <f t="shared" si="54"/>
        <v>141</v>
      </c>
      <c r="F423" s="131">
        <f t="shared" si="54"/>
        <v>295</v>
      </c>
      <c r="G423" s="131">
        <f t="shared" si="54"/>
        <v>130</v>
      </c>
      <c r="H423" s="131">
        <f t="shared" si="54"/>
        <v>692</v>
      </c>
    </row>
    <row r="424" spans="1:8" ht="15" customHeight="1" x14ac:dyDescent="0.3">
      <c r="A424" s="189"/>
      <c r="B424" s="130" t="s">
        <v>1</v>
      </c>
      <c r="C424" s="131">
        <f t="shared" ref="C424:H424" si="55">C409+C412+C415+C418+C421</f>
        <v>6345</v>
      </c>
      <c r="D424" s="131">
        <f t="shared" si="55"/>
        <v>8000</v>
      </c>
      <c r="E424" s="131">
        <f t="shared" si="55"/>
        <v>7122</v>
      </c>
      <c r="F424" s="131">
        <f t="shared" si="55"/>
        <v>9253</v>
      </c>
      <c r="G424" s="131">
        <f t="shared" si="55"/>
        <v>2462</v>
      </c>
      <c r="H424" s="131">
        <f t="shared" si="55"/>
        <v>33182</v>
      </c>
    </row>
    <row r="425" spans="1:8" ht="15" customHeight="1" x14ac:dyDescent="0.3">
      <c r="A425" s="189"/>
      <c r="B425" s="130" t="s">
        <v>2</v>
      </c>
      <c r="C425" s="131">
        <f t="shared" ref="C425:H425" si="56">C410+C413+C416+C419+C422</f>
        <v>11983</v>
      </c>
      <c r="D425" s="131">
        <f t="shared" si="56"/>
        <v>14993</v>
      </c>
      <c r="E425" s="131">
        <f t="shared" si="56"/>
        <v>13173</v>
      </c>
      <c r="F425" s="131">
        <f t="shared" si="56"/>
        <v>17035</v>
      </c>
      <c r="G425" s="131">
        <f t="shared" si="56"/>
        <v>4666</v>
      </c>
      <c r="H425" s="131">
        <f t="shared" si="56"/>
        <v>61850</v>
      </c>
    </row>
    <row r="426" spans="1:8" ht="15" customHeight="1" x14ac:dyDescent="0.3">
      <c r="A426" s="190" t="s">
        <v>161</v>
      </c>
      <c r="B426" s="190"/>
      <c r="C426" s="190"/>
      <c r="D426" s="190"/>
      <c r="E426" s="190"/>
      <c r="F426" s="40"/>
    </row>
  </sheetData>
  <mergeCells count="154">
    <mergeCell ref="A27:A29"/>
    <mergeCell ref="A30:A32"/>
    <mergeCell ref="A33:E33"/>
    <mergeCell ref="A3:H3"/>
    <mergeCell ref="A4:H4"/>
    <mergeCell ref="A6:A8"/>
    <mergeCell ref="A9:A11"/>
    <mergeCell ref="A12:A14"/>
    <mergeCell ref="A15:A17"/>
    <mergeCell ref="A18:A20"/>
    <mergeCell ref="A21:A23"/>
    <mergeCell ref="A24:A26"/>
    <mergeCell ref="A60:A62"/>
    <mergeCell ref="A63:A65"/>
    <mergeCell ref="A66:E66"/>
    <mergeCell ref="A36:H36"/>
    <mergeCell ref="A37:H37"/>
    <mergeCell ref="A39:A41"/>
    <mergeCell ref="A42:A44"/>
    <mergeCell ref="A45:A47"/>
    <mergeCell ref="A48:A50"/>
    <mergeCell ref="A51:A53"/>
    <mergeCell ref="A54:A56"/>
    <mergeCell ref="A57:A59"/>
    <mergeCell ref="A93:A95"/>
    <mergeCell ref="A96:A98"/>
    <mergeCell ref="A99:E99"/>
    <mergeCell ref="A69:H69"/>
    <mergeCell ref="A70:H70"/>
    <mergeCell ref="A72:A74"/>
    <mergeCell ref="A75:A77"/>
    <mergeCell ref="A78:A80"/>
    <mergeCell ref="A81:A83"/>
    <mergeCell ref="A84:A86"/>
    <mergeCell ref="A87:A89"/>
    <mergeCell ref="A90:A92"/>
    <mergeCell ref="A126:A128"/>
    <mergeCell ref="A129:A131"/>
    <mergeCell ref="A132:E132"/>
    <mergeCell ref="A102:H102"/>
    <mergeCell ref="A103:H103"/>
    <mergeCell ref="A105:A107"/>
    <mergeCell ref="A108:A110"/>
    <mergeCell ref="A111:A113"/>
    <mergeCell ref="A114:A116"/>
    <mergeCell ref="A117:A119"/>
    <mergeCell ref="A120:A122"/>
    <mergeCell ref="A123:A125"/>
    <mergeCell ref="A315:A317"/>
    <mergeCell ref="A246:A248"/>
    <mergeCell ref="A264:E264"/>
    <mergeCell ref="A249:A251"/>
    <mergeCell ref="A267:H267"/>
    <mergeCell ref="A228:A230"/>
    <mergeCell ref="A270:A272"/>
    <mergeCell ref="A279:A281"/>
    <mergeCell ref="A282:A284"/>
    <mergeCell ref="A297:E297"/>
    <mergeCell ref="A276:A278"/>
    <mergeCell ref="A213:A215"/>
    <mergeCell ref="A216:A218"/>
    <mergeCell ref="A219:A221"/>
    <mergeCell ref="A222:A224"/>
    <mergeCell ref="A225:A227"/>
    <mergeCell ref="A234:H234"/>
    <mergeCell ref="A235:H235"/>
    <mergeCell ref="A237:A239"/>
    <mergeCell ref="A261:A263"/>
    <mergeCell ref="A252:A254"/>
    <mergeCell ref="A255:A257"/>
    <mergeCell ref="A258:A260"/>
    <mergeCell ref="A240:A242"/>
    <mergeCell ref="A243:A245"/>
    <mergeCell ref="A318:A320"/>
    <mergeCell ref="A291:A293"/>
    <mergeCell ref="A294:A296"/>
    <mergeCell ref="A312:A314"/>
    <mergeCell ref="A306:A308"/>
    <mergeCell ref="A309:A311"/>
    <mergeCell ref="A426:E426"/>
    <mergeCell ref="A201:H201"/>
    <mergeCell ref="A202:H202"/>
    <mergeCell ref="A204:A206"/>
    <mergeCell ref="A207:A209"/>
    <mergeCell ref="A210:A212"/>
    <mergeCell ref="A285:A287"/>
    <mergeCell ref="A288:A290"/>
    <mergeCell ref="A333:H333"/>
    <mergeCell ref="A334:H334"/>
    <mergeCell ref="A300:H300"/>
    <mergeCell ref="A301:H301"/>
    <mergeCell ref="A303:A305"/>
    <mergeCell ref="A321:A323"/>
    <mergeCell ref="A327:A329"/>
    <mergeCell ref="A324:A326"/>
    <mergeCell ref="A268:H268"/>
    <mergeCell ref="A273:A275"/>
    <mergeCell ref="A357:H357"/>
    <mergeCell ref="A358:H358"/>
    <mergeCell ref="A330:E330"/>
    <mergeCell ref="A354:E354"/>
    <mergeCell ref="A411:A413"/>
    <mergeCell ref="A369:A371"/>
    <mergeCell ref="A375:A377"/>
    <mergeCell ref="A372:A374"/>
    <mergeCell ref="A363:A365"/>
    <mergeCell ref="A366:A368"/>
    <mergeCell ref="A378:E378"/>
    <mergeCell ref="A402:E402"/>
    <mergeCell ref="A406:H406"/>
    <mergeCell ref="A408:A410"/>
    <mergeCell ref="A336:A338"/>
    <mergeCell ref="A360:A362"/>
    <mergeCell ref="A345:A347"/>
    <mergeCell ref="A348:A350"/>
    <mergeCell ref="A339:A341"/>
    <mergeCell ref="A342:A344"/>
    <mergeCell ref="A351:A353"/>
    <mergeCell ref="A423:A425"/>
    <mergeCell ref="A420:A422"/>
    <mergeCell ref="A399:A401"/>
    <mergeCell ref="A396:A398"/>
    <mergeCell ref="A381:H381"/>
    <mergeCell ref="A382:H382"/>
    <mergeCell ref="A417:A419"/>
    <mergeCell ref="A390:A392"/>
    <mergeCell ref="A393:A395"/>
    <mergeCell ref="A414:A416"/>
    <mergeCell ref="A384:A386"/>
    <mergeCell ref="A387:A389"/>
    <mergeCell ref="A405:H405"/>
    <mergeCell ref="A195:A197"/>
    <mergeCell ref="A180:A182"/>
    <mergeCell ref="A183:A185"/>
    <mergeCell ref="A186:A188"/>
    <mergeCell ref="A189:A191"/>
    <mergeCell ref="A192:A194"/>
    <mergeCell ref="A168:H168"/>
    <mergeCell ref="A169:H169"/>
    <mergeCell ref="A171:A173"/>
    <mergeCell ref="A174:A176"/>
    <mergeCell ref="A177:A179"/>
    <mergeCell ref="A162:A164"/>
    <mergeCell ref="A165:E165"/>
    <mergeCell ref="A147:A149"/>
    <mergeCell ref="A150:A152"/>
    <mergeCell ref="A153:A155"/>
    <mergeCell ref="A156:A158"/>
    <mergeCell ref="A159:A161"/>
    <mergeCell ref="A135:H135"/>
    <mergeCell ref="A136:H136"/>
    <mergeCell ref="A138:A140"/>
    <mergeCell ref="A141:A143"/>
    <mergeCell ref="A144:A146"/>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rowBreaks count="9" manualBreakCount="9">
    <brk id="165" max="16383" man="1"/>
    <brk id="198" max="16383" man="1"/>
    <brk id="231" max="16383" man="1"/>
    <brk id="264" max="16383" man="1"/>
    <brk id="297" max="16383" man="1"/>
    <brk id="330" max="16383" man="1"/>
    <brk id="354" max="16383" man="1"/>
    <brk id="378" max="16383" man="1"/>
    <brk id="402"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B0770-D323-4240-8CA2-1692771ECDDD}">
  <sheetPr>
    <tabColor theme="5" tint="0.39997558519241921"/>
  </sheetPr>
  <dimension ref="A1:AA99"/>
  <sheetViews>
    <sheetView showGridLines="0" workbookViewId="0">
      <selection activeCell="I10" sqref="I10"/>
    </sheetView>
  </sheetViews>
  <sheetFormatPr defaultRowHeight="11.4" x14ac:dyDescent="0.3"/>
  <cols>
    <col min="1" max="1" width="22.77734375" style="167" customWidth="1"/>
    <col min="2" max="2" width="10.77734375" style="167" customWidth="1"/>
    <col min="3" max="7" width="9.77734375" style="167" customWidth="1"/>
    <col min="8" max="10" width="8.88671875" style="167"/>
    <col min="11" max="11" width="22.77734375" style="167" customWidth="1"/>
    <col min="12" max="12" width="10.77734375" style="167" customWidth="1"/>
    <col min="13" max="17" width="9.77734375" style="167" customWidth="1"/>
    <col min="18" max="20" width="8.88671875" style="167"/>
    <col min="21" max="21" width="22.77734375" style="167" customWidth="1"/>
    <col min="22" max="22" width="10.77734375" style="167" customWidth="1"/>
    <col min="23" max="27" width="9.77734375" style="167" customWidth="1"/>
    <col min="28" max="16384" width="8.88671875" style="167"/>
  </cols>
  <sheetData>
    <row r="1" spans="1:27" ht="15" customHeight="1" x14ac:dyDescent="0.3">
      <c r="A1" s="201" t="s">
        <v>199</v>
      </c>
      <c r="B1" s="201"/>
      <c r="C1" s="201"/>
      <c r="D1" s="201"/>
      <c r="E1" s="201"/>
      <c r="F1" s="201"/>
      <c r="G1" s="201"/>
      <c r="K1" s="201" t="s">
        <v>202</v>
      </c>
      <c r="L1" s="201"/>
      <c r="M1" s="201"/>
      <c r="N1" s="201"/>
      <c r="O1" s="201"/>
      <c r="P1" s="201"/>
      <c r="Q1" s="201"/>
      <c r="U1" s="201" t="s">
        <v>201</v>
      </c>
      <c r="V1" s="201"/>
      <c r="W1" s="201"/>
      <c r="X1" s="201"/>
      <c r="Y1" s="201"/>
      <c r="Z1" s="201"/>
      <c r="AA1" s="201"/>
    </row>
    <row r="2" spans="1:27" ht="15" customHeight="1" x14ac:dyDescent="0.3">
      <c r="A2" s="168" t="s">
        <v>67</v>
      </c>
      <c r="B2" s="168" t="s">
        <v>197</v>
      </c>
      <c r="C2" s="168">
        <v>2019</v>
      </c>
      <c r="D2" s="168">
        <v>2020</v>
      </c>
      <c r="E2" s="168">
        <v>2021</v>
      </c>
      <c r="F2" s="168">
        <v>2022</v>
      </c>
      <c r="G2" s="168">
        <v>2023</v>
      </c>
      <c r="K2" s="168" t="s">
        <v>67</v>
      </c>
      <c r="L2" s="168" t="s">
        <v>197</v>
      </c>
      <c r="M2" s="168">
        <v>2019</v>
      </c>
      <c r="N2" s="168">
        <v>2020</v>
      </c>
      <c r="O2" s="168">
        <v>2021</v>
      </c>
      <c r="P2" s="168">
        <v>2022</v>
      </c>
      <c r="Q2" s="168">
        <v>2023</v>
      </c>
      <c r="U2" s="168" t="s">
        <v>67</v>
      </c>
      <c r="V2" s="168" t="s">
        <v>197</v>
      </c>
      <c r="W2" s="168">
        <v>2019</v>
      </c>
      <c r="X2" s="168">
        <v>2020</v>
      </c>
      <c r="Y2" s="168">
        <v>2021</v>
      </c>
      <c r="Z2" s="168">
        <v>2022</v>
      </c>
      <c r="AA2" s="168">
        <v>2023</v>
      </c>
    </row>
    <row r="3" spans="1:27" ht="15" customHeight="1" x14ac:dyDescent="0.3">
      <c r="A3" s="200" t="s">
        <v>26</v>
      </c>
      <c r="B3" s="167" t="s">
        <v>185</v>
      </c>
      <c r="C3" s="170">
        <v>12081</v>
      </c>
      <c r="D3" s="170">
        <v>12920</v>
      </c>
      <c r="E3" s="170">
        <v>11913</v>
      </c>
      <c r="F3" s="170">
        <v>10808</v>
      </c>
      <c r="G3" s="170">
        <v>12526</v>
      </c>
      <c r="K3" s="200" t="s">
        <v>26</v>
      </c>
      <c r="L3" s="167" t="s">
        <v>185</v>
      </c>
      <c r="M3" s="170">
        <v>16941</v>
      </c>
      <c r="N3" s="170">
        <v>18126</v>
      </c>
      <c r="O3" s="170">
        <v>16575</v>
      </c>
      <c r="P3" s="170">
        <v>14985</v>
      </c>
      <c r="Q3" s="170">
        <v>17706</v>
      </c>
      <c r="U3" s="200" t="s">
        <v>26</v>
      </c>
      <c r="V3" s="167" t="s">
        <v>185</v>
      </c>
      <c r="W3" s="170">
        <v>48766</v>
      </c>
      <c r="X3" s="170">
        <v>52094</v>
      </c>
      <c r="Y3" s="170">
        <v>47275</v>
      </c>
      <c r="Z3" s="170">
        <v>42153</v>
      </c>
      <c r="AA3" s="170">
        <v>47764</v>
      </c>
    </row>
    <row r="4" spans="1:27" ht="15" customHeight="1" x14ac:dyDescent="0.3">
      <c r="A4" s="200"/>
      <c r="B4" s="167" t="s">
        <v>186</v>
      </c>
      <c r="C4" s="170">
        <v>10956</v>
      </c>
      <c r="D4" s="170">
        <v>13133</v>
      </c>
      <c r="E4" s="170">
        <v>11264</v>
      </c>
      <c r="F4" s="170">
        <v>10759</v>
      </c>
      <c r="G4" s="170">
        <v>12633</v>
      </c>
      <c r="K4" s="200"/>
      <c r="L4" s="167" t="s">
        <v>186</v>
      </c>
      <c r="M4" s="170">
        <v>15278</v>
      </c>
      <c r="N4" s="170">
        <v>18348</v>
      </c>
      <c r="O4" s="170">
        <v>15626</v>
      </c>
      <c r="P4" s="170">
        <v>14823</v>
      </c>
      <c r="Q4" s="170">
        <v>17876</v>
      </c>
      <c r="U4" s="200"/>
      <c r="V4" s="167" t="s">
        <v>186</v>
      </c>
      <c r="W4" s="170">
        <v>43840</v>
      </c>
      <c r="X4" s="170">
        <v>53010</v>
      </c>
      <c r="Y4" s="170">
        <v>44479</v>
      </c>
      <c r="Z4" s="170">
        <v>41733</v>
      </c>
      <c r="AA4" s="170">
        <v>48189</v>
      </c>
    </row>
    <row r="5" spans="1:27" ht="15" customHeight="1" x14ac:dyDescent="0.3">
      <c r="A5" s="200"/>
      <c r="B5" s="167" t="s">
        <v>187</v>
      </c>
      <c r="C5" s="170">
        <v>11202</v>
      </c>
      <c r="D5" s="170">
        <v>13414</v>
      </c>
      <c r="E5" s="170">
        <v>11338</v>
      </c>
      <c r="F5" s="170">
        <v>10979</v>
      </c>
      <c r="G5" s="170">
        <v>12845</v>
      </c>
      <c r="K5" s="200"/>
      <c r="L5" s="167" t="s">
        <v>187</v>
      </c>
      <c r="M5" s="170">
        <v>15617</v>
      </c>
      <c r="N5" s="170">
        <v>18786</v>
      </c>
      <c r="O5" s="170">
        <v>15604</v>
      </c>
      <c r="P5" s="170">
        <v>15038</v>
      </c>
      <c r="Q5" s="170">
        <v>18271</v>
      </c>
      <c r="U5" s="200"/>
      <c r="V5" s="167" t="s">
        <v>187</v>
      </c>
      <c r="W5" s="170">
        <v>44655</v>
      </c>
      <c r="X5" s="170">
        <v>54373</v>
      </c>
      <c r="Y5" s="170">
        <v>44678</v>
      </c>
      <c r="Z5" s="170">
        <v>42295</v>
      </c>
      <c r="AA5" s="170">
        <v>49161</v>
      </c>
    </row>
    <row r="6" spans="1:27" ht="15" customHeight="1" x14ac:dyDescent="0.3">
      <c r="A6" s="200"/>
      <c r="B6" s="167" t="s">
        <v>188</v>
      </c>
      <c r="C6" s="170">
        <v>11582</v>
      </c>
      <c r="D6" s="170">
        <v>13240</v>
      </c>
      <c r="E6" s="170">
        <v>11319</v>
      </c>
      <c r="F6" s="170">
        <v>11252</v>
      </c>
      <c r="G6" s="170">
        <v>13084</v>
      </c>
      <c r="K6" s="200"/>
      <c r="L6" s="167" t="s">
        <v>188</v>
      </c>
      <c r="M6" s="170">
        <v>16116</v>
      </c>
      <c r="N6" s="170">
        <v>18586</v>
      </c>
      <c r="O6" s="170">
        <v>15558</v>
      </c>
      <c r="P6" s="170">
        <v>15345</v>
      </c>
      <c r="Q6" s="170">
        <v>18561</v>
      </c>
      <c r="U6" s="200"/>
      <c r="V6" s="167" t="s">
        <v>188</v>
      </c>
      <c r="W6" s="170">
        <v>46093</v>
      </c>
      <c r="X6" s="170">
        <v>53496</v>
      </c>
      <c r="Y6" s="170">
        <v>44349</v>
      </c>
      <c r="Z6" s="170">
        <v>42867</v>
      </c>
      <c r="AA6" s="170">
        <v>49689</v>
      </c>
    </row>
    <row r="7" spans="1:27" ht="15" customHeight="1" x14ac:dyDescent="0.3">
      <c r="A7" s="200"/>
      <c r="B7" s="167" t="s">
        <v>189</v>
      </c>
      <c r="C7" s="170">
        <v>11936</v>
      </c>
      <c r="D7" s="170">
        <v>13331</v>
      </c>
      <c r="E7" s="170">
        <v>11254</v>
      </c>
      <c r="F7" s="170">
        <v>11441</v>
      </c>
      <c r="G7" s="170">
        <v>13605</v>
      </c>
      <c r="K7" s="200"/>
      <c r="L7" s="167" t="s">
        <v>189</v>
      </c>
      <c r="M7" s="170">
        <v>16712</v>
      </c>
      <c r="N7" s="170">
        <v>18734</v>
      </c>
      <c r="O7" s="170">
        <v>15546</v>
      </c>
      <c r="P7" s="170">
        <v>15806</v>
      </c>
      <c r="Q7" s="170">
        <v>19259</v>
      </c>
      <c r="U7" s="200"/>
      <c r="V7" s="167" t="s">
        <v>189</v>
      </c>
      <c r="W7" s="170">
        <v>47974</v>
      </c>
      <c r="X7" s="170">
        <v>53909</v>
      </c>
      <c r="Y7" s="170">
        <v>44077</v>
      </c>
      <c r="Z7" s="170">
        <v>43939</v>
      </c>
      <c r="AA7" s="170">
        <v>51543</v>
      </c>
    </row>
    <row r="8" spans="1:27" ht="15" customHeight="1" x14ac:dyDescent="0.3">
      <c r="A8" s="200"/>
      <c r="B8" s="167" t="s">
        <v>190</v>
      </c>
      <c r="C8" s="170">
        <v>11970</v>
      </c>
      <c r="D8" s="170">
        <v>13479</v>
      </c>
      <c r="E8" s="170">
        <v>11244</v>
      </c>
      <c r="F8" s="170">
        <v>12381</v>
      </c>
      <c r="G8" s="170">
        <v>14107</v>
      </c>
      <c r="K8" s="200"/>
      <c r="L8" s="167" t="s">
        <v>190</v>
      </c>
      <c r="M8" s="170">
        <v>16831</v>
      </c>
      <c r="N8" s="170">
        <v>18671</v>
      </c>
      <c r="O8" s="170">
        <v>15625</v>
      </c>
      <c r="P8" s="170">
        <v>16727</v>
      </c>
      <c r="Q8" s="170">
        <v>20169</v>
      </c>
      <c r="U8" s="200"/>
      <c r="V8" s="167" t="s">
        <v>190</v>
      </c>
      <c r="W8" s="170">
        <v>48530</v>
      </c>
      <c r="X8" s="170">
        <v>53845</v>
      </c>
      <c r="Y8" s="170">
        <v>44041</v>
      </c>
      <c r="Z8" s="170">
        <v>46200</v>
      </c>
      <c r="AA8" s="170">
        <v>53257</v>
      </c>
    </row>
    <row r="9" spans="1:27" ht="15" customHeight="1" x14ac:dyDescent="0.3">
      <c r="A9" s="200"/>
      <c r="B9" s="167" t="s">
        <v>191</v>
      </c>
      <c r="C9" s="170">
        <v>12658</v>
      </c>
      <c r="D9" s="170">
        <v>13422</v>
      </c>
      <c r="E9" s="170">
        <v>11176</v>
      </c>
      <c r="F9" s="170">
        <v>12896</v>
      </c>
      <c r="G9" s="170">
        <v>14651</v>
      </c>
      <c r="K9" s="200"/>
      <c r="L9" s="167" t="s">
        <v>191</v>
      </c>
      <c r="M9" s="170">
        <v>17802</v>
      </c>
      <c r="N9" s="170">
        <v>18495</v>
      </c>
      <c r="O9" s="170">
        <v>15514</v>
      </c>
      <c r="P9" s="170">
        <v>18383</v>
      </c>
      <c r="Q9" s="170">
        <v>20893</v>
      </c>
      <c r="U9" s="200"/>
      <c r="V9" s="167" t="s">
        <v>191</v>
      </c>
      <c r="W9" s="170">
        <v>51283</v>
      </c>
      <c r="X9" s="170">
        <v>53245</v>
      </c>
      <c r="Y9" s="170">
        <v>43666</v>
      </c>
      <c r="Z9" s="170">
        <v>49645</v>
      </c>
      <c r="AA9" s="170">
        <v>55056</v>
      </c>
    </row>
    <row r="10" spans="1:27" ht="15" customHeight="1" x14ac:dyDescent="0.3">
      <c r="A10" s="200"/>
      <c r="B10" s="167" t="s">
        <v>192</v>
      </c>
      <c r="C10" s="170">
        <v>12852</v>
      </c>
      <c r="D10" s="170">
        <v>13135</v>
      </c>
      <c r="E10" s="170">
        <v>11146</v>
      </c>
      <c r="F10" s="170">
        <v>12611</v>
      </c>
      <c r="G10" s="170">
        <v>14595</v>
      </c>
      <c r="K10" s="200"/>
      <c r="L10" s="167" t="s">
        <v>192</v>
      </c>
      <c r="M10" s="170">
        <v>17968</v>
      </c>
      <c r="N10" s="170">
        <v>18183</v>
      </c>
      <c r="O10" s="170">
        <v>15446</v>
      </c>
      <c r="P10" s="170">
        <v>17906</v>
      </c>
      <c r="Q10" s="170">
        <v>20797</v>
      </c>
      <c r="U10" s="200"/>
      <c r="V10" s="167" t="s">
        <v>192</v>
      </c>
      <c r="W10" s="170">
        <v>51881</v>
      </c>
      <c r="X10" s="170">
        <v>52011</v>
      </c>
      <c r="Y10" s="170">
        <v>43497</v>
      </c>
      <c r="Z10" s="170">
        <v>48350</v>
      </c>
      <c r="AA10" s="170">
        <v>54889</v>
      </c>
    </row>
    <row r="11" spans="1:27" ht="15" customHeight="1" x14ac:dyDescent="0.3">
      <c r="A11" s="200"/>
      <c r="B11" s="167" t="s">
        <v>193</v>
      </c>
      <c r="C11" s="170">
        <v>13081</v>
      </c>
      <c r="D11" s="170">
        <v>13118</v>
      </c>
      <c r="E11" s="170">
        <v>11054</v>
      </c>
      <c r="F11" s="170">
        <v>12036</v>
      </c>
      <c r="G11" s="170">
        <v>14616</v>
      </c>
      <c r="K11" s="200"/>
      <c r="L11" s="167" t="s">
        <v>193</v>
      </c>
      <c r="M11" s="170">
        <v>18253</v>
      </c>
      <c r="N11" s="170">
        <v>18362</v>
      </c>
      <c r="O11" s="170">
        <v>15307</v>
      </c>
      <c r="P11" s="170">
        <v>16923</v>
      </c>
      <c r="Q11" s="170">
        <v>20803</v>
      </c>
      <c r="U11" s="200"/>
      <c r="V11" s="167" t="s">
        <v>193</v>
      </c>
      <c r="W11" s="170">
        <v>52814</v>
      </c>
      <c r="X11" s="170">
        <v>52260</v>
      </c>
      <c r="Y11" s="170">
        <v>43162</v>
      </c>
      <c r="Z11" s="170">
        <v>45804</v>
      </c>
      <c r="AA11" s="170">
        <v>54869</v>
      </c>
    </row>
    <row r="12" spans="1:27" ht="15" customHeight="1" x14ac:dyDescent="0.3">
      <c r="A12" s="200"/>
      <c r="B12" s="167" t="s">
        <v>194</v>
      </c>
      <c r="C12" s="170">
        <v>13023</v>
      </c>
      <c r="D12" s="170">
        <v>12763</v>
      </c>
      <c r="E12" s="170">
        <v>10963</v>
      </c>
      <c r="F12" s="170">
        <v>12207</v>
      </c>
      <c r="G12" s="170">
        <v>14650</v>
      </c>
      <c r="K12" s="200"/>
      <c r="L12" s="167" t="s">
        <v>194</v>
      </c>
      <c r="M12" s="170">
        <v>18282</v>
      </c>
      <c r="N12" s="170">
        <v>17852</v>
      </c>
      <c r="O12" s="170">
        <v>15190</v>
      </c>
      <c r="P12" s="170">
        <v>17196</v>
      </c>
      <c r="Q12" s="170">
        <v>20838</v>
      </c>
      <c r="U12" s="200"/>
      <c r="V12" s="167" t="s">
        <v>194</v>
      </c>
      <c r="W12" s="170">
        <v>52706</v>
      </c>
      <c r="X12" s="170">
        <v>50762</v>
      </c>
      <c r="Y12" s="170">
        <v>42852</v>
      </c>
      <c r="Z12" s="170">
        <v>46521</v>
      </c>
      <c r="AA12" s="170">
        <v>54918</v>
      </c>
    </row>
    <row r="13" spans="1:27" ht="15" customHeight="1" x14ac:dyDescent="0.3">
      <c r="A13" s="200"/>
      <c r="B13" s="167" t="s">
        <v>195</v>
      </c>
      <c r="C13" s="170">
        <v>12767</v>
      </c>
      <c r="D13" s="170">
        <v>12062</v>
      </c>
      <c r="E13" s="170">
        <v>10749</v>
      </c>
      <c r="F13" s="170">
        <v>12279</v>
      </c>
      <c r="G13" s="170">
        <v>14730</v>
      </c>
      <c r="K13" s="200"/>
      <c r="L13" s="167" t="s">
        <v>195</v>
      </c>
      <c r="M13" s="170">
        <v>17818</v>
      </c>
      <c r="N13" s="170">
        <v>16830</v>
      </c>
      <c r="O13" s="170">
        <v>14854</v>
      </c>
      <c r="P13" s="170">
        <v>17167</v>
      </c>
      <c r="Q13" s="170">
        <v>20942</v>
      </c>
      <c r="U13" s="200"/>
      <c r="V13" s="167" t="s">
        <v>195</v>
      </c>
      <c r="W13" s="170">
        <v>51483</v>
      </c>
      <c r="X13" s="170">
        <v>47906</v>
      </c>
      <c r="Y13" s="170">
        <v>42049</v>
      </c>
      <c r="Z13" s="170">
        <v>46587</v>
      </c>
      <c r="AA13" s="170">
        <v>55207</v>
      </c>
    </row>
    <row r="14" spans="1:27" ht="15" customHeight="1" x14ac:dyDescent="0.3">
      <c r="A14" s="200"/>
      <c r="B14" s="167" t="s">
        <v>196</v>
      </c>
      <c r="C14" s="170">
        <v>12931</v>
      </c>
      <c r="D14" s="170">
        <v>11916</v>
      </c>
      <c r="E14" s="170">
        <v>10658</v>
      </c>
      <c r="F14" s="170">
        <v>12607</v>
      </c>
      <c r="G14" s="170">
        <v>14922</v>
      </c>
      <c r="K14" s="200"/>
      <c r="L14" s="167" t="s">
        <v>196</v>
      </c>
      <c r="M14" s="170">
        <v>18205</v>
      </c>
      <c r="N14" s="170">
        <v>16616</v>
      </c>
      <c r="O14" s="170">
        <v>14734</v>
      </c>
      <c r="P14" s="170">
        <v>17763</v>
      </c>
      <c r="Q14" s="170">
        <v>21239</v>
      </c>
      <c r="U14" s="200"/>
      <c r="V14" s="167" t="s">
        <v>196</v>
      </c>
      <c r="W14" s="170">
        <v>52216</v>
      </c>
      <c r="X14" s="170">
        <v>47252</v>
      </c>
      <c r="Y14" s="170">
        <v>41649</v>
      </c>
      <c r="Z14" s="170">
        <v>47961</v>
      </c>
      <c r="AA14" s="170">
        <v>55862</v>
      </c>
    </row>
    <row r="15" spans="1:27" ht="15" customHeight="1" x14ac:dyDescent="0.3">
      <c r="A15" s="199" t="s">
        <v>22</v>
      </c>
      <c r="B15" s="169" t="s">
        <v>185</v>
      </c>
      <c r="C15" s="171">
        <v>4392</v>
      </c>
      <c r="D15" s="171">
        <v>4463</v>
      </c>
      <c r="E15" s="171">
        <v>4230</v>
      </c>
      <c r="F15" s="171">
        <v>3724</v>
      </c>
      <c r="G15" s="171">
        <v>4147</v>
      </c>
      <c r="K15" s="199" t="s">
        <v>22</v>
      </c>
      <c r="L15" s="169" t="s">
        <v>185</v>
      </c>
      <c r="M15" s="171">
        <v>9445</v>
      </c>
      <c r="N15" s="171">
        <v>9488</v>
      </c>
      <c r="O15" s="171">
        <v>9196</v>
      </c>
      <c r="P15" s="171">
        <v>7980</v>
      </c>
      <c r="Q15" s="171">
        <v>9052</v>
      </c>
      <c r="U15" s="199" t="s">
        <v>22</v>
      </c>
      <c r="V15" s="169" t="s">
        <v>185</v>
      </c>
      <c r="W15" s="171">
        <v>23750</v>
      </c>
      <c r="X15" s="171">
        <v>23835</v>
      </c>
      <c r="Y15" s="171">
        <v>22649</v>
      </c>
      <c r="Z15" s="171">
        <v>19646</v>
      </c>
      <c r="AA15" s="171">
        <v>21432</v>
      </c>
    </row>
    <row r="16" spans="1:27" ht="15" customHeight="1" x14ac:dyDescent="0.3">
      <c r="A16" s="199"/>
      <c r="B16" s="169" t="s">
        <v>186</v>
      </c>
      <c r="C16" s="171">
        <v>4029</v>
      </c>
      <c r="D16" s="171">
        <v>4618</v>
      </c>
      <c r="E16" s="171">
        <v>4127</v>
      </c>
      <c r="F16" s="171">
        <v>3706</v>
      </c>
      <c r="G16" s="171">
        <v>4120</v>
      </c>
      <c r="K16" s="199"/>
      <c r="L16" s="169" t="s">
        <v>186</v>
      </c>
      <c r="M16" s="171">
        <v>8580</v>
      </c>
      <c r="N16" s="171">
        <v>9876</v>
      </c>
      <c r="O16" s="171">
        <v>8983</v>
      </c>
      <c r="P16" s="171">
        <v>7974</v>
      </c>
      <c r="Q16" s="171">
        <v>9027</v>
      </c>
      <c r="U16" s="199"/>
      <c r="V16" s="169" t="s">
        <v>186</v>
      </c>
      <c r="W16" s="171">
        <v>21719</v>
      </c>
      <c r="X16" s="171">
        <v>24810</v>
      </c>
      <c r="Y16" s="171">
        <v>22156</v>
      </c>
      <c r="Z16" s="171">
        <v>19552</v>
      </c>
      <c r="AA16" s="171">
        <v>21386</v>
      </c>
    </row>
    <row r="17" spans="1:27" ht="15" customHeight="1" x14ac:dyDescent="0.3">
      <c r="A17" s="199"/>
      <c r="B17" s="169" t="s">
        <v>187</v>
      </c>
      <c r="C17" s="171">
        <v>4088</v>
      </c>
      <c r="D17" s="171">
        <v>4603</v>
      </c>
      <c r="E17" s="171">
        <v>4149</v>
      </c>
      <c r="F17" s="171">
        <v>3753</v>
      </c>
      <c r="G17" s="171">
        <v>4266</v>
      </c>
      <c r="K17" s="199"/>
      <c r="L17" s="169" t="s">
        <v>187</v>
      </c>
      <c r="M17" s="171">
        <v>8661</v>
      </c>
      <c r="N17" s="171">
        <v>9890</v>
      </c>
      <c r="O17" s="171">
        <v>8997</v>
      </c>
      <c r="P17" s="171">
        <v>8031</v>
      </c>
      <c r="Q17" s="171">
        <v>9345</v>
      </c>
      <c r="U17" s="199"/>
      <c r="V17" s="169" t="s">
        <v>187</v>
      </c>
      <c r="W17" s="171">
        <v>22007</v>
      </c>
      <c r="X17" s="171">
        <v>24788</v>
      </c>
      <c r="Y17" s="171">
        <v>22325</v>
      </c>
      <c r="Z17" s="171">
        <v>19646</v>
      </c>
      <c r="AA17" s="171">
        <v>22107</v>
      </c>
    </row>
    <row r="18" spans="1:27" ht="15" customHeight="1" x14ac:dyDescent="0.3">
      <c r="A18" s="199"/>
      <c r="B18" s="169" t="s">
        <v>188</v>
      </c>
      <c r="C18" s="171">
        <v>4224</v>
      </c>
      <c r="D18" s="171">
        <v>4507</v>
      </c>
      <c r="E18" s="171">
        <v>4185</v>
      </c>
      <c r="F18" s="171">
        <v>3856</v>
      </c>
      <c r="G18" s="171">
        <v>4404</v>
      </c>
      <c r="K18" s="199"/>
      <c r="L18" s="169" t="s">
        <v>188</v>
      </c>
      <c r="M18" s="171">
        <v>9028</v>
      </c>
      <c r="N18" s="171">
        <v>9704</v>
      </c>
      <c r="O18" s="171">
        <v>8975</v>
      </c>
      <c r="P18" s="171">
        <v>8134</v>
      </c>
      <c r="Q18" s="171">
        <v>9599</v>
      </c>
      <c r="U18" s="199"/>
      <c r="V18" s="169" t="s">
        <v>188</v>
      </c>
      <c r="W18" s="171">
        <v>22802</v>
      </c>
      <c r="X18" s="171">
        <v>24259</v>
      </c>
      <c r="Y18" s="171">
        <v>22283</v>
      </c>
      <c r="Z18" s="171">
        <v>19989</v>
      </c>
      <c r="AA18" s="171">
        <v>22697</v>
      </c>
    </row>
    <row r="19" spans="1:27" ht="15" customHeight="1" x14ac:dyDescent="0.3">
      <c r="A19" s="199"/>
      <c r="B19" s="169" t="s">
        <v>189</v>
      </c>
      <c r="C19" s="171">
        <v>4413</v>
      </c>
      <c r="D19" s="171">
        <v>4583</v>
      </c>
      <c r="E19" s="171">
        <v>4152</v>
      </c>
      <c r="F19" s="171">
        <v>3955</v>
      </c>
      <c r="G19" s="171">
        <v>4603</v>
      </c>
      <c r="K19" s="199"/>
      <c r="L19" s="169" t="s">
        <v>189</v>
      </c>
      <c r="M19" s="171">
        <v>9409</v>
      </c>
      <c r="N19" s="171">
        <v>9868</v>
      </c>
      <c r="O19" s="171">
        <v>8872</v>
      </c>
      <c r="P19" s="171">
        <v>8451</v>
      </c>
      <c r="Q19" s="171">
        <v>10005</v>
      </c>
      <c r="U19" s="199"/>
      <c r="V19" s="169" t="s">
        <v>189</v>
      </c>
      <c r="W19" s="171">
        <v>23804</v>
      </c>
      <c r="X19" s="171">
        <v>24615</v>
      </c>
      <c r="Y19" s="171">
        <v>21956</v>
      </c>
      <c r="Z19" s="171">
        <v>20680</v>
      </c>
      <c r="AA19" s="171">
        <v>23800</v>
      </c>
    </row>
    <row r="20" spans="1:27" ht="15" customHeight="1" x14ac:dyDescent="0.3">
      <c r="A20" s="199"/>
      <c r="B20" s="169" t="s">
        <v>190</v>
      </c>
      <c r="C20" s="171">
        <v>4514</v>
      </c>
      <c r="D20" s="171">
        <v>4622</v>
      </c>
      <c r="E20" s="171">
        <v>4074</v>
      </c>
      <c r="F20" s="171">
        <v>4418</v>
      </c>
      <c r="G20" s="171">
        <v>4816</v>
      </c>
      <c r="K20" s="199"/>
      <c r="L20" s="169" t="s">
        <v>190</v>
      </c>
      <c r="M20" s="171">
        <v>9553</v>
      </c>
      <c r="N20" s="171">
        <v>9868</v>
      </c>
      <c r="O20" s="171">
        <v>8621</v>
      </c>
      <c r="P20" s="171">
        <v>9157</v>
      </c>
      <c r="Q20" s="171">
        <v>10479</v>
      </c>
      <c r="U20" s="199"/>
      <c r="V20" s="169" t="s">
        <v>190</v>
      </c>
      <c r="W20" s="171">
        <v>24227</v>
      </c>
      <c r="X20" s="171">
        <v>24655</v>
      </c>
      <c r="Y20" s="171">
        <v>21380</v>
      </c>
      <c r="Z20" s="171">
        <v>22260</v>
      </c>
      <c r="AA20" s="171">
        <v>24808</v>
      </c>
    </row>
    <row r="21" spans="1:27" ht="15" customHeight="1" x14ac:dyDescent="0.3">
      <c r="A21" s="199"/>
      <c r="B21" s="169" t="s">
        <v>191</v>
      </c>
      <c r="C21" s="171">
        <v>4763</v>
      </c>
      <c r="D21" s="171">
        <v>4640</v>
      </c>
      <c r="E21" s="171">
        <v>4044</v>
      </c>
      <c r="F21" s="171">
        <v>4488</v>
      </c>
      <c r="G21" s="171">
        <v>4961</v>
      </c>
      <c r="K21" s="199"/>
      <c r="L21" s="169" t="s">
        <v>191</v>
      </c>
      <c r="M21" s="171">
        <v>10033</v>
      </c>
      <c r="N21" s="171">
        <v>9846</v>
      </c>
      <c r="O21" s="171">
        <v>8528</v>
      </c>
      <c r="P21" s="171">
        <v>9798</v>
      </c>
      <c r="Q21" s="171">
        <v>10743</v>
      </c>
      <c r="U21" s="199"/>
      <c r="V21" s="169" t="s">
        <v>191</v>
      </c>
      <c r="W21" s="171">
        <v>25492</v>
      </c>
      <c r="X21" s="171">
        <v>24702</v>
      </c>
      <c r="Y21" s="171">
        <v>21159</v>
      </c>
      <c r="Z21" s="171">
        <v>23373</v>
      </c>
      <c r="AA21" s="171">
        <v>25333</v>
      </c>
    </row>
    <row r="22" spans="1:27" ht="15" customHeight="1" x14ac:dyDescent="0.3">
      <c r="A22" s="199"/>
      <c r="B22" s="169" t="s">
        <v>192</v>
      </c>
      <c r="C22" s="171">
        <v>4738</v>
      </c>
      <c r="D22" s="171">
        <v>4631</v>
      </c>
      <c r="E22" s="171">
        <v>3950</v>
      </c>
      <c r="F22" s="171">
        <v>4326</v>
      </c>
      <c r="G22" s="171">
        <v>4811</v>
      </c>
      <c r="K22" s="199"/>
      <c r="L22" s="169" t="s">
        <v>192</v>
      </c>
      <c r="M22" s="171">
        <v>9941</v>
      </c>
      <c r="N22" s="171">
        <v>9803</v>
      </c>
      <c r="O22" s="171">
        <v>8354</v>
      </c>
      <c r="P22" s="171">
        <v>9473</v>
      </c>
      <c r="Q22" s="171">
        <v>10429</v>
      </c>
      <c r="U22" s="199"/>
      <c r="V22" s="169" t="s">
        <v>192</v>
      </c>
      <c r="W22" s="171">
        <v>25322</v>
      </c>
      <c r="X22" s="171">
        <v>24552</v>
      </c>
      <c r="Y22" s="171">
        <v>20701</v>
      </c>
      <c r="Z22" s="171">
        <v>22407</v>
      </c>
      <c r="AA22" s="171">
        <v>24596</v>
      </c>
    </row>
    <row r="23" spans="1:27" ht="15" customHeight="1" x14ac:dyDescent="0.3">
      <c r="A23" s="199"/>
      <c r="B23" s="169" t="s">
        <v>193</v>
      </c>
      <c r="C23" s="171">
        <v>4757</v>
      </c>
      <c r="D23" s="171">
        <v>4717</v>
      </c>
      <c r="E23" s="171">
        <v>3886</v>
      </c>
      <c r="F23" s="171">
        <v>4138</v>
      </c>
      <c r="G23" s="171">
        <v>4761</v>
      </c>
      <c r="K23" s="199"/>
      <c r="L23" s="169" t="s">
        <v>193</v>
      </c>
      <c r="M23" s="171">
        <v>9942</v>
      </c>
      <c r="N23" s="171">
        <v>10234</v>
      </c>
      <c r="O23" s="171">
        <v>8260</v>
      </c>
      <c r="P23" s="171">
        <v>9045</v>
      </c>
      <c r="Q23" s="171">
        <v>10317</v>
      </c>
      <c r="U23" s="199"/>
      <c r="V23" s="169" t="s">
        <v>193</v>
      </c>
      <c r="W23" s="171">
        <v>25292</v>
      </c>
      <c r="X23" s="171">
        <v>25454</v>
      </c>
      <c r="Y23" s="171">
        <v>20462</v>
      </c>
      <c r="Z23" s="171">
        <v>21345</v>
      </c>
      <c r="AA23" s="171">
        <v>24261</v>
      </c>
    </row>
    <row r="24" spans="1:27" ht="15" customHeight="1" x14ac:dyDescent="0.3">
      <c r="A24" s="199"/>
      <c r="B24" s="169" t="s">
        <v>194</v>
      </c>
      <c r="C24" s="171">
        <v>4699</v>
      </c>
      <c r="D24" s="171">
        <v>4507</v>
      </c>
      <c r="E24" s="171">
        <v>3832</v>
      </c>
      <c r="F24" s="171">
        <v>4171</v>
      </c>
      <c r="G24" s="171">
        <v>4723</v>
      </c>
      <c r="K24" s="199"/>
      <c r="L24" s="169" t="s">
        <v>194</v>
      </c>
      <c r="M24" s="171">
        <v>9894</v>
      </c>
      <c r="N24" s="171">
        <v>9743</v>
      </c>
      <c r="O24" s="171">
        <v>8191</v>
      </c>
      <c r="P24" s="171">
        <v>9085</v>
      </c>
      <c r="Q24" s="171">
        <v>10222</v>
      </c>
      <c r="U24" s="199"/>
      <c r="V24" s="169" t="s">
        <v>194</v>
      </c>
      <c r="W24" s="171">
        <v>25064</v>
      </c>
      <c r="X24" s="171">
        <v>24186</v>
      </c>
      <c r="Y24" s="171">
        <v>20205</v>
      </c>
      <c r="Z24" s="171">
        <v>21508</v>
      </c>
      <c r="AA24" s="171">
        <v>24138</v>
      </c>
    </row>
    <row r="25" spans="1:27" ht="15" customHeight="1" x14ac:dyDescent="0.3">
      <c r="A25" s="199"/>
      <c r="B25" s="169" t="s">
        <v>195</v>
      </c>
      <c r="C25" s="171">
        <v>4588</v>
      </c>
      <c r="D25" s="171">
        <v>4242</v>
      </c>
      <c r="E25" s="171">
        <v>3740</v>
      </c>
      <c r="F25" s="171">
        <v>4108</v>
      </c>
      <c r="G25" s="171">
        <v>4608</v>
      </c>
      <c r="K25" s="199"/>
      <c r="L25" s="169" t="s">
        <v>195</v>
      </c>
      <c r="M25" s="171">
        <v>9693</v>
      </c>
      <c r="N25" s="171">
        <v>9159</v>
      </c>
      <c r="O25" s="171">
        <v>8007</v>
      </c>
      <c r="P25" s="171">
        <v>8885</v>
      </c>
      <c r="Q25" s="171">
        <v>9980</v>
      </c>
      <c r="U25" s="199"/>
      <c r="V25" s="169" t="s">
        <v>195</v>
      </c>
      <c r="W25" s="171">
        <v>24514</v>
      </c>
      <c r="X25" s="171">
        <v>22716</v>
      </c>
      <c r="Y25" s="171">
        <v>19724</v>
      </c>
      <c r="Z25" s="171">
        <v>21194</v>
      </c>
      <c r="AA25" s="171">
        <v>23524</v>
      </c>
    </row>
    <row r="26" spans="1:27" ht="15" customHeight="1" x14ac:dyDescent="0.3">
      <c r="A26" s="199"/>
      <c r="B26" s="169" t="s">
        <v>196</v>
      </c>
      <c r="C26" s="171">
        <v>4524</v>
      </c>
      <c r="D26" s="171">
        <v>4183</v>
      </c>
      <c r="E26" s="171">
        <v>3699</v>
      </c>
      <c r="F26" s="171">
        <v>4151</v>
      </c>
      <c r="G26" s="171">
        <v>4561</v>
      </c>
      <c r="K26" s="199"/>
      <c r="L26" s="169" t="s">
        <v>196</v>
      </c>
      <c r="M26" s="171">
        <v>9639</v>
      </c>
      <c r="N26" s="171">
        <v>9053</v>
      </c>
      <c r="O26" s="171">
        <v>7928</v>
      </c>
      <c r="P26" s="171">
        <v>9014</v>
      </c>
      <c r="Q26" s="171">
        <v>9851</v>
      </c>
      <c r="U26" s="199"/>
      <c r="V26" s="169" t="s">
        <v>196</v>
      </c>
      <c r="W26" s="171">
        <v>24189</v>
      </c>
      <c r="X26" s="171">
        <v>22406</v>
      </c>
      <c r="Y26" s="171">
        <v>19547</v>
      </c>
      <c r="Z26" s="171">
        <v>21504</v>
      </c>
      <c r="AA26" s="171">
        <v>23271</v>
      </c>
    </row>
    <row r="27" spans="1:27" ht="15" customHeight="1" x14ac:dyDescent="0.3">
      <c r="A27" s="200" t="s">
        <v>95</v>
      </c>
      <c r="B27" s="167" t="s">
        <v>185</v>
      </c>
      <c r="C27" s="170">
        <v>2831</v>
      </c>
      <c r="D27" s="170">
        <v>2630</v>
      </c>
      <c r="E27" s="170">
        <v>2614</v>
      </c>
      <c r="F27" s="170">
        <v>2578</v>
      </c>
      <c r="G27" s="170">
        <v>2953</v>
      </c>
      <c r="K27" s="200" t="s">
        <v>95</v>
      </c>
      <c r="L27" s="167" t="s">
        <v>185</v>
      </c>
      <c r="M27" s="170">
        <v>5029</v>
      </c>
      <c r="N27" s="170">
        <v>4909</v>
      </c>
      <c r="O27" s="170">
        <v>4874</v>
      </c>
      <c r="P27" s="170">
        <v>4732</v>
      </c>
      <c r="Q27" s="170">
        <v>5476</v>
      </c>
      <c r="U27" s="200" t="s">
        <v>95</v>
      </c>
      <c r="V27" s="167" t="s">
        <v>185</v>
      </c>
      <c r="W27" s="170">
        <v>12821</v>
      </c>
      <c r="X27" s="170">
        <v>12337</v>
      </c>
      <c r="Y27" s="170">
        <v>12171</v>
      </c>
      <c r="Z27" s="170">
        <v>11756</v>
      </c>
      <c r="AA27" s="170">
        <v>13030</v>
      </c>
    </row>
    <row r="28" spans="1:27" ht="15" customHeight="1" x14ac:dyDescent="0.3">
      <c r="A28" s="200"/>
      <c r="B28" s="167" t="s">
        <v>186</v>
      </c>
      <c r="C28" s="170">
        <v>2762</v>
      </c>
      <c r="D28" s="170">
        <v>2745</v>
      </c>
      <c r="E28" s="170">
        <v>2611</v>
      </c>
      <c r="F28" s="170">
        <v>2660</v>
      </c>
      <c r="G28" s="170">
        <v>3073</v>
      </c>
      <c r="K28" s="200"/>
      <c r="L28" s="167" t="s">
        <v>186</v>
      </c>
      <c r="M28" s="170">
        <v>4825</v>
      </c>
      <c r="N28" s="170">
        <v>5064</v>
      </c>
      <c r="O28" s="170">
        <v>4828</v>
      </c>
      <c r="P28" s="170">
        <v>4817</v>
      </c>
      <c r="Q28" s="170">
        <v>5683</v>
      </c>
      <c r="U28" s="200"/>
      <c r="V28" s="167" t="s">
        <v>186</v>
      </c>
      <c r="W28" s="170">
        <v>12412</v>
      </c>
      <c r="X28" s="170">
        <v>12757</v>
      </c>
      <c r="Y28" s="170">
        <v>12127</v>
      </c>
      <c r="Z28" s="170">
        <v>12022</v>
      </c>
      <c r="AA28" s="170">
        <v>13502</v>
      </c>
    </row>
    <row r="29" spans="1:27" ht="15" customHeight="1" x14ac:dyDescent="0.3">
      <c r="A29" s="200"/>
      <c r="B29" s="167" t="s">
        <v>187</v>
      </c>
      <c r="C29" s="170">
        <v>2782</v>
      </c>
      <c r="D29" s="170">
        <v>2811</v>
      </c>
      <c r="E29" s="170">
        <v>2747</v>
      </c>
      <c r="F29" s="170">
        <v>2790</v>
      </c>
      <c r="G29" s="170">
        <v>3177</v>
      </c>
      <c r="K29" s="200"/>
      <c r="L29" s="167" t="s">
        <v>187</v>
      </c>
      <c r="M29" s="170">
        <v>4836</v>
      </c>
      <c r="N29" s="170">
        <v>5142</v>
      </c>
      <c r="O29" s="170">
        <v>5030</v>
      </c>
      <c r="P29" s="170">
        <v>4982</v>
      </c>
      <c r="Q29" s="170">
        <v>5851</v>
      </c>
      <c r="U29" s="200"/>
      <c r="V29" s="167" t="s">
        <v>187</v>
      </c>
      <c r="W29" s="170">
        <v>12446</v>
      </c>
      <c r="X29" s="170">
        <v>12938</v>
      </c>
      <c r="Y29" s="170">
        <v>12697</v>
      </c>
      <c r="Z29" s="170">
        <v>12435</v>
      </c>
      <c r="AA29" s="170">
        <v>13896</v>
      </c>
    </row>
    <row r="30" spans="1:27" ht="15" customHeight="1" x14ac:dyDescent="0.3">
      <c r="A30" s="200"/>
      <c r="B30" s="167" t="s">
        <v>188</v>
      </c>
      <c r="C30" s="170">
        <v>2702</v>
      </c>
      <c r="D30" s="170">
        <v>2812</v>
      </c>
      <c r="E30" s="170">
        <v>2840</v>
      </c>
      <c r="F30" s="170">
        <v>2983</v>
      </c>
      <c r="G30" s="170">
        <v>3301</v>
      </c>
      <c r="K30" s="200"/>
      <c r="L30" s="167" t="s">
        <v>188</v>
      </c>
      <c r="M30" s="170">
        <v>4852</v>
      </c>
      <c r="N30" s="170">
        <v>5090</v>
      </c>
      <c r="O30" s="170">
        <v>5091</v>
      </c>
      <c r="P30" s="170">
        <v>5234</v>
      </c>
      <c r="Q30" s="170">
        <v>6025</v>
      </c>
      <c r="U30" s="200"/>
      <c r="V30" s="167" t="s">
        <v>188</v>
      </c>
      <c r="W30" s="170">
        <v>12366</v>
      </c>
      <c r="X30" s="170">
        <v>12840</v>
      </c>
      <c r="Y30" s="170">
        <v>12928</v>
      </c>
      <c r="Z30" s="170">
        <v>13082</v>
      </c>
      <c r="AA30" s="170">
        <v>14295</v>
      </c>
    </row>
    <row r="31" spans="1:27" ht="15" customHeight="1" x14ac:dyDescent="0.3">
      <c r="A31" s="200"/>
      <c r="B31" s="167" t="s">
        <v>189</v>
      </c>
      <c r="C31" s="170">
        <v>2796</v>
      </c>
      <c r="D31" s="170">
        <v>2839</v>
      </c>
      <c r="E31" s="170">
        <v>2938</v>
      </c>
      <c r="F31" s="170">
        <v>3082</v>
      </c>
      <c r="G31" s="170">
        <v>3439</v>
      </c>
      <c r="K31" s="200"/>
      <c r="L31" s="167" t="s">
        <v>189</v>
      </c>
      <c r="M31" s="170">
        <v>5092</v>
      </c>
      <c r="N31" s="170">
        <v>5200</v>
      </c>
      <c r="O31" s="170">
        <v>5227</v>
      </c>
      <c r="P31" s="170">
        <v>5497</v>
      </c>
      <c r="Q31" s="170">
        <v>6249</v>
      </c>
      <c r="U31" s="200"/>
      <c r="V31" s="167" t="s">
        <v>189</v>
      </c>
      <c r="W31" s="170">
        <v>12822</v>
      </c>
      <c r="X31" s="170">
        <v>13080</v>
      </c>
      <c r="Y31" s="170">
        <v>13257</v>
      </c>
      <c r="Z31" s="170">
        <v>13704</v>
      </c>
      <c r="AA31" s="170">
        <v>14788</v>
      </c>
    </row>
    <row r="32" spans="1:27" ht="15" customHeight="1" x14ac:dyDescent="0.3">
      <c r="A32" s="200"/>
      <c r="B32" s="167" t="s">
        <v>190</v>
      </c>
      <c r="C32" s="170">
        <v>2960</v>
      </c>
      <c r="D32" s="170">
        <v>2925</v>
      </c>
      <c r="E32" s="170">
        <v>3069</v>
      </c>
      <c r="F32" s="170">
        <v>3377</v>
      </c>
      <c r="G32" s="170">
        <v>3591</v>
      </c>
      <c r="K32" s="200"/>
      <c r="L32" s="167" t="s">
        <v>190</v>
      </c>
      <c r="M32" s="170">
        <v>5272</v>
      </c>
      <c r="N32" s="170">
        <v>5333</v>
      </c>
      <c r="O32" s="170">
        <v>5343</v>
      </c>
      <c r="P32" s="170">
        <v>5804</v>
      </c>
      <c r="Q32" s="170">
        <v>6575</v>
      </c>
      <c r="U32" s="200"/>
      <c r="V32" s="167" t="s">
        <v>190</v>
      </c>
      <c r="W32" s="170">
        <v>13443</v>
      </c>
      <c r="X32" s="170">
        <v>13459</v>
      </c>
      <c r="Y32" s="170">
        <v>13566</v>
      </c>
      <c r="Z32" s="170">
        <v>14440</v>
      </c>
      <c r="AA32" s="170">
        <v>15421</v>
      </c>
    </row>
    <row r="33" spans="1:27" ht="15" customHeight="1" x14ac:dyDescent="0.3">
      <c r="A33" s="200"/>
      <c r="B33" s="167" t="s">
        <v>191</v>
      </c>
      <c r="C33" s="170">
        <v>3070</v>
      </c>
      <c r="D33" s="170">
        <v>2961</v>
      </c>
      <c r="E33" s="170">
        <v>3063</v>
      </c>
      <c r="F33" s="170">
        <v>3512</v>
      </c>
      <c r="G33" s="170">
        <v>3758</v>
      </c>
      <c r="K33" s="200"/>
      <c r="L33" s="167" t="s">
        <v>191</v>
      </c>
      <c r="M33" s="170">
        <v>5445</v>
      </c>
      <c r="N33" s="170">
        <v>5330</v>
      </c>
      <c r="O33" s="170">
        <v>5329</v>
      </c>
      <c r="P33" s="170">
        <v>6343</v>
      </c>
      <c r="Q33" s="170">
        <v>6870</v>
      </c>
      <c r="U33" s="200"/>
      <c r="V33" s="167" t="s">
        <v>191</v>
      </c>
      <c r="W33" s="170">
        <v>13889</v>
      </c>
      <c r="X33" s="170">
        <v>13447</v>
      </c>
      <c r="Y33" s="170">
        <v>13501</v>
      </c>
      <c r="Z33" s="170">
        <v>15369</v>
      </c>
      <c r="AA33" s="170">
        <v>16104</v>
      </c>
    </row>
    <row r="34" spans="1:27" ht="15" customHeight="1" x14ac:dyDescent="0.3">
      <c r="A34" s="200"/>
      <c r="B34" s="167" t="s">
        <v>192</v>
      </c>
      <c r="C34" s="170">
        <v>3047</v>
      </c>
      <c r="D34" s="170">
        <v>3039</v>
      </c>
      <c r="E34" s="170">
        <v>3055</v>
      </c>
      <c r="F34" s="170">
        <v>3397</v>
      </c>
      <c r="G34" s="170">
        <v>3717</v>
      </c>
      <c r="K34" s="200"/>
      <c r="L34" s="167" t="s">
        <v>192</v>
      </c>
      <c r="M34" s="170">
        <v>5398</v>
      </c>
      <c r="N34" s="170">
        <v>5403</v>
      </c>
      <c r="O34" s="170">
        <v>5302</v>
      </c>
      <c r="P34" s="170">
        <v>6103</v>
      </c>
      <c r="Q34" s="170">
        <v>6784</v>
      </c>
      <c r="U34" s="200"/>
      <c r="V34" s="167" t="s">
        <v>192</v>
      </c>
      <c r="W34" s="170">
        <v>13755</v>
      </c>
      <c r="X34" s="170">
        <v>13665</v>
      </c>
      <c r="Y34" s="170">
        <v>13413</v>
      </c>
      <c r="Z34" s="170">
        <v>14527</v>
      </c>
      <c r="AA34" s="170">
        <v>15872</v>
      </c>
    </row>
    <row r="35" spans="1:27" ht="15" customHeight="1" x14ac:dyDescent="0.3">
      <c r="A35" s="200"/>
      <c r="B35" s="167" t="s">
        <v>193</v>
      </c>
      <c r="C35" s="170">
        <v>3028</v>
      </c>
      <c r="D35" s="170">
        <v>3055</v>
      </c>
      <c r="E35" s="170">
        <v>2977</v>
      </c>
      <c r="F35" s="170">
        <v>3308</v>
      </c>
      <c r="G35" s="170">
        <v>3685</v>
      </c>
      <c r="K35" s="200"/>
      <c r="L35" s="167" t="s">
        <v>193</v>
      </c>
      <c r="M35" s="170">
        <v>5371</v>
      </c>
      <c r="N35" s="170">
        <v>5536</v>
      </c>
      <c r="O35" s="170">
        <v>5206</v>
      </c>
      <c r="P35" s="170">
        <v>5929</v>
      </c>
      <c r="Q35" s="170">
        <v>6714</v>
      </c>
      <c r="U35" s="200"/>
      <c r="V35" s="167" t="s">
        <v>193</v>
      </c>
      <c r="W35" s="170">
        <v>13627</v>
      </c>
      <c r="X35" s="170">
        <v>13904</v>
      </c>
      <c r="Y35" s="170">
        <v>13145</v>
      </c>
      <c r="Z35" s="170">
        <v>14152</v>
      </c>
      <c r="AA35" s="170">
        <v>15644</v>
      </c>
    </row>
    <row r="36" spans="1:27" ht="15" customHeight="1" x14ac:dyDescent="0.3">
      <c r="A36" s="200"/>
      <c r="B36" s="167" t="s">
        <v>194</v>
      </c>
      <c r="C36" s="170">
        <v>2890</v>
      </c>
      <c r="D36" s="170">
        <v>2901</v>
      </c>
      <c r="E36" s="170">
        <v>2844</v>
      </c>
      <c r="F36" s="170">
        <v>3153</v>
      </c>
      <c r="G36" s="170">
        <v>3517</v>
      </c>
      <c r="K36" s="200"/>
      <c r="L36" s="167" t="s">
        <v>194</v>
      </c>
      <c r="M36" s="170">
        <v>5208</v>
      </c>
      <c r="N36" s="170">
        <v>5343</v>
      </c>
      <c r="O36" s="170">
        <v>5069</v>
      </c>
      <c r="P36" s="170">
        <v>5778</v>
      </c>
      <c r="Q36" s="170">
        <v>6473</v>
      </c>
      <c r="U36" s="200"/>
      <c r="V36" s="167" t="s">
        <v>194</v>
      </c>
      <c r="W36" s="170">
        <v>13143</v>
      </c>
      <c r="X36" s="170">
        <v>13307</v>
      </c>
      <c r="Y36" s="170">
        <v>12683</v>
      </c>
      <c r="Z36" s="170">
        <v>13744</v>
      </c>
      <c r="AA36" s="170">
        <v>15106</v>
      </c>
    </row>
    <row r="37" spans="1:27" ht="15" customHeight="1" x14ac:dyDescent="0.3">
      <c r="A37" s="200"/>
      <c r="B37" s="167" t="s">
        <v>195</v>
      </c>
      <c r="C37" s="170">
        <v>2658</v>
      </c>
      <c r="D37" s="170">
        <v>2670</v>
      </c>
      <c r="E37" s="170">
        <v>2628</v>
      </c>
      <c r="F37" s="170">
        <v>2945</v>
      </c>
      <c r="G37" s="170">
        <v>3238</v>
      </c>
      <c r="K37" s="200"/>
      <c r="L37" s="167" t="s">
        <v>195</v>
      </c>
      <c r="M37" s="170">
        <v>4886</v>
      </c>
      <c r="N37" s="170">
        <v>4926</v>
      </c>
      <c r="O37" s="170">
        <v>4822</v>
      </c>
      <c r="P37" s="170">
        <v>5457</v>
      </c>
      <c r="Q37" s="170">
        <v>6063</v>
      </c>
      <c r="U37" s="200"/>
      <c r="V37" s="167" t="s">
        <v>195</v>
      </c>
      <c r="W37" s="170">
        <v>12342</v>
      </c>
      <c r="X37" s="170">
        <v>12324</v>
      </c>
      <c r="Y37" s="170">
        <v>11954</v>
      </c>
      <c r="Z37" s="170">
        <v>13054</v>
      </c>
      <c r="AA37" s="170">
        <v>14225</v>
      </c>
    </row>
    <row r="38" spans="1:27" ht="15" customHeight="1" x14ac:dyDescent="0.3">
      <c r="A38" s="200"/>
      <c r="B38" s="167" t="s">
        <v>196</v>
      </c>
      <c r="C38" s="170">
        <v>2560</v>
      </c>
      <c r="D38" s="170">
        <v>2553</v>
      </c>
      <c r="E38" s="170">
        <v>2454</v>
      </c>
      <c r="F38" s="170">
        <v>2803</v>
      </c>
      <c r="G38" s="170">
        <v>3056</v>
      </c>
      <c r="K38" s="200"/>
      <c r="L38" s="167" t="s">
        <v>196</v>
      </c>
      <c r="M38" s="170">
        <v>4807</v>
      </c>
      <c r="N38" s="170">
        <v>4776</v>
      </c>
      <c r="O38" s="170">
        <v>4572</v>
      </c>
      <c r="P38" s="170">
        <v>5283</v>
      </c>
      <c r="Q38" s="170">
        <v>5804</v>
      </c>
      <c r="U38" s="200"/>
      <c r="V38" s="167" t="s">
        <v>196</v>
      </c>
      <c r="W38" s="170">
        <v>12062</v>
      </c>
      <c r="X38" s="170">
        <v>11920</v>
      </c>
      <c r="Y38" s="170">
        <v>11340</v>
      </c>
      <c r="Z38" s="170">
        <v>12647</v>
      </c>
      <c r="AA38" s="170">
        <v>13643</v>
      </c>
    </row>
    <row r="39" spans="1:27" ht="15" customHeight="1" x14ac:dyDescent="0.3">
      <c r="A39" s="199" t="s">
        <v>23</v>
      </c>
      <c r="B39" s="169" t="s">
        <v>185</v>
      </c>
      <c r="C39" s="171">
        <v>965</v>
      </c>
      <c r="D39" s="171">
        <v>903</v>
      </c>
      <c r="E39" s="171">
        <v>845</v>
      </c>
      <c r="F39" s="171">
        <v>746</v>
      </c>
      <c r="G39" s="171">
        <v>863</v>
      </c>
      <c r="K39" s="199" t="s">
        <v>23</v>
      </c>
      <c r="L39" s="169" t="s">
        <v>185</v>
      </c>
      <c r="M39" s="171">
        <v>1524</v>
      </c>
      <c r="N39" s="171">
        <v>1484</v>
      </c>
      <c r="O39" s="171">
        <v>1345</v>
      </c>
      <c r="P39" s="171">
        <v>1161</v>
      </c>
      <c r="Q39" s="171">
        <v>1371</v>
      </c>
      <c r="U39" s="199" t="s">
        <v>23</v>
      </c>
      <c r="V39" s="169" t="s">
        <v>185</v>
      </c>
      <c r="W39" s="171">
        <v>3933</v>
      </c>
      <c r="X39" s="171">
        <v>3572</v>
      </c>
      <c r="Y39" s="171">
        <v>3296</v>
      </c>
      <c r="Z39" s="171">
        <v>2823</v>
      </c>
      <c r="AA39" s="171">
        <v>3236</v>
      </c>
    </row>
    <row r="40" spans="1:27" ht="15" customHeight="1" x14ac:dyDescent="0.3">
      <c r="A40" s="199"/>
      <c r="B40" s="169" t="s">
        <v>186</v>
      </c>
      <c r="C40" s="171">
        <v>830</v>
      </c>
      <c r="D40" s="171">
        <v>927</v>
      </c>
      <c r="E40" s="171">
        <v>832</v>
      </c>
      <c r="F40" s="171">
        <v>742</v>
      </c>
      <c r="G40" s="171">
        <v>875</v>
      </c>
      <c r="K40" s="199"/>
      <c r="L40" s="169" t="s">
        <v>186</v>
      </c>
      <c r="M40" s="171">
        <v>1308</v>
      </c>
      <c r="N40" s="171">
        <v>1531</v>
      </c>
      <c r="O40" s="171">
        <v>1308</v>
      </c>
      <c r="P40" s="171">
        <v>1145</v>
      </c>
      <c r="Q40" s="171">
        <v>1427</v>
      </c>
      <c r="U40" s="199"/>
      <c r="V40" s="169" t="s">
        <v>186</v>
      </c>
      <c r="W40" s="171">
        <v>3269</v>
      </c>
      <c r="X40" s="171">
        <v>3681</v>
      </c>
      <c r="Y40" s="171">
        <v>3172</v>
      </c>
      <c r="Z40" s="171">
        <v>2787</v>
      </c>
      <c r="AA40" s="171">
        <v>3300</v>
      </c>
    </row>
    <row r="41" spans="1:27" ht="15" customHeight="1" x14ac:dyDescent="0.3">
      <c r="A41" s="199"/>
      <c r="B41" s="169" t="s">
        <v>187</v>
      </c>
      <c r="C41" s="171">
        <v>825</v>
      </c>
      <c r="D41" s="171">
        <v>938</v>
      </c>
      <c r="E41" s="171">
        <v>820</v>
      </c>
      <c r="F41" s="171">
        <v>748</v>
      </c>
      <c r="G41" s="171">
        <v>892</v>
      </c>
      <c r="K41" s="199"/>
      <c r="L41" s="169" t="s">
        <v>187</v>
      </c>
      <c r="M41" s="171">
        <v>1322</v>
      </c>
      <c r="N41" s="171">
        <v>1535</v>
      </c>
      <c r="O41" s="171">
        <v>1291</v>
      </c>
      <c r="P41" s="171">
        <v>1154</v>
      </c>
      <c r="Q41" s="171">
        <v>1441</v>
      </c>
      <c r="U41" s="199"/>
      <c r="V41" s="169" t="s">
        <v>187</v>
      </c>
      <c r="W41" s="171">
        <v>3279</v>
      </c>
      <c r="X41" s="171">
        <v>3722</v>
      </c>
      <c r="Y41" s="171">
        <v>3093</v>
      </c>
      <c r="Z41" s="171">
        <v>2811</v>
      </c>
      <c r="AA41" s="171">
        <v>3399</v>
      </c>
    </row>
    <row r="42" spans="1:27" ht="15" customHeight="1" x14ac:dyDescent="0.3">
      <c r="A42" s="199"/>
      <c r="B42" s="169" t="s">
        <v>188</v>
      </c>
      <c r="C42" s="171">
        <v>891</v>
      </c>
      <c r="D42" s="171">
        <v>923</v>
      </c>
      <c r="E42" s="171">
        <v>822</v>
      </c>
      <c r="F42" s="171">
        <v>768</v>
      </c>
      <c r="G42" s="171">
        <v>899</v>
      </c>
      <c r="K42" s="199"/>
      <c r="L42" s="169" t="s">
        <v>188</v>
      </c>
      <c r="M42" s="171">
        <v>1436</v>
      </c>
      <c r="N42" s="171">
        <v>1510</v>
      </c>
      <c r="O42" s="171">
        <v>1298</v>
      </c>
      <c r="P42" s="171">
        <v>1179</v>
      </c>
      <c r="Q42" s="171">
        <v>1428</v>
      </c>
      <c r="U42" s="199"/>
      <c r="V42" s="169" t="s">
        <v>188</v>
      </c>
      <c r="W42" s="171">
        <v>3493</v>
      </c>
      <c r="X42" s="171">
        <v>3670</v>
      </c>
      <c r="Y42" s="171">
        <v>3107</v>
      </c>
      <c r="Z42" s="171">
        <v>2865</v>
      </c>
      <c r="AA42" s="171">
        <v>3413</v>
      </c>
    </row>
    <row r="43" spans="1:27" ht="15" customHeight="1" x14ac:dyDescent="0.3">
      <c r="A43" s="199"/>
      <c r="B43" s="169" t="s">
        <v>189</v>
      </c>
      <c r="C43" s="171">
        <v>937</v>
      </c>
      <c r="D43" s="171">
        <v>920</v>
      </c>
      <c r="E43" s="171">
        <v>812</v>
      </c>
      <c r="F43" s="171">
        <v>779</v>
      </c>
      <c r="G43" s="171">
        <v>918</v>
      </c>
      <c r="K43" s="199"/>
      <c r="L43" s="169" t="s">
        <v>189</v>
      </c>
      <c r="M43" s="171">
        <v>1489</v>
      </c>
      <c r="N43" s="171">
        <v>1502</v>
      </c>
      <c r="O43" s="171">
        <v>1275</v>
      </c>
      <c r="P43" s="171">
        <v>1172</v>
      </c>
      <c r="Q43" s="171">
        <v>1437</v>
      </c>
      <c r="U43" s="199"/>
      <c r="V43" s="169" t="s">
        <v>189</v>
      </c>
      <c r="W43" s="171">
        <v>3643</v>
      </c>
      <c r="X43" s="171">
        <v>3655</v>
      </c>
      <c r="Y43" s="171">
        <v>3078</v>
      </c>
      <c r="Z43" s="171">
        <v>2858</v>
      </c>
      <c r="AA43" s="171">
        <v>3480</v>
      </c>
    </row>
    <row r="44" spans="1:27" ht="15" customHeight="1" x14ac:dyDescent="0.3">
      <c r="A44" s="199"/>
      <c r="B44" s="169" t="s">
        <v>190</v>
      </c>
      <c r="C44" s="171">
        <v>967</v>
      </c>
      <c r="D44" s="171">
        <v>925</v>
      </c>
      <c r="E44" s="171">
        <v>797</v>
      </c>
      <c r="F44" s="171">
        <v>854</v>
      </c>
      <c r="G44" s="171">
        <v>959</v>
      </c>
      <c r="K44" s="199"/>
      <c r="L44" s="169" t="s">
        <v>190</v>
      </c>
      <c r="M44" s="171">
        <v>1568</v>
      </c>
      <c r="N44" s="171">
        <v>1503</v>
      </c>
      <c r="O44" s="171">
        <v>1242</v>
      </c>
      <c r="P44" s="171">
        <v>1279</v>
      </c>
      <c r="Q44" s="171">
        <v>1520</v>
      </c>
      <c r="U44" s="199"/>
      <c r="V44" s="169" t="s">
        <v>190</v>
      </c>
      <c r="W44" s="171">
        <v>3824</v>
      </c>
      <c r="X44" s="171">
        <v>3679</v>
      </c>
      <c r="Y44" s="171">
        <v>3037</v>
      </c>
      <c r="Z44" s="171">
        <v>3132</v>
      </c>
      <c r="AA44" s="171">
        <v>3623</v>
      </c>
    </row>
    <row r="45" spans="1:27" ht="15" customHeight="1" x14ac:dyDescent="0.3">
      <c r="A45" s="199"/>
      <c r="B45" s="169" t="s">
        <v>191</v>
      </c>
      <c r="C45" s="171">
        <v>1000</v>
      </c>
      <c r="D45" s="171">
        <v>925</v>
      </c>
      <c r="E45" s="171">
        <v>783</v>
      </c>
      <c r="F45" s="171">
        <v>903</v>
      </c>
      <c r="G45" s="171">
        <v>1008</v>
      </c>
      <c r="K45" s="199"/>
      <c r="L45" s="169" t="s">
        <v>191</v>
      </c>
      <c r="M45" s="171">
        <v>1615</v>
      </c>
      <c r="N45" s="171">
        <v>1499</v>
      </c>
      <c r="O45" s="171">
        <v>1220</v>
      </c>
      <c r="P45" s="171">
        <v>1448</v>
      </c>
      <c r="Q45" s="171">
        <v>1624</v>
      </c>
      <c r="U45" s="199"/>
      <c r="V45" s="169" t="s">
        <v>191</v>
      </c>
      <c r="W45" s="171">
        <v>3955</v>
      </c>
      <c r="X45" s="171">
        <v>3632</v>
      </c>
      <c r="Y45" s="171">
        <v>2962</v>
      </c>
      <c r="Z45" s="171">
        <v>3430</v>
      </c>
      <c r="AA45" s="171">
        <v>3811</v>
      </c>
    </row>
    <row r="46" spans="1:27" ht="15" customHeight="1" x14ac:dyDescent="0.3">
      <c r="A46" s="199"/>
      <c r="B46" s="169" t="s">
        <v>192</v>
      </c>
      <c r="C46" s="171">
        <v>957</v>
      </c>
      <c r="D46" s="171">
        <v>913</v>
      </c>
      <c r="E46" s="171">
        <v>786</v>
      </c>
      <c r="F46" s="171">
        <v>864</v>
      </c>
      <c r="G46" s="171">
        <v>974</v>
      </c>
      <c r="K46" s="199"/>
      <c r="L46" s="169" t="s">
        <v>192</v>
      </c>
      <c r="M46" s="171">
        <v>1543</v>
      </c>
      <c r="N46" s="171">
        <v>1482</v>
      </c>
      <c r="O46" s="171">
        <v>1241</v>
      </c>
      <c r="P46" s="171">
        <v>1383</v>
      </c>
      <c r="Q46" s="171">
        <v>1563</v>
      </c>
      <c r="U46" s="199"/>
      <c r="V46" s="169" t="s">
        <v>192</v>
      </c>
      <c r="W46" s="171">
        <v>3799</v>
      </c>
      <c r="X46" s="171">
        <v>3582</v>
      </c>
      <c r="Y46" s="171">
        <v>2989</v>
      </c>
      <c r="Z46" s="171">
        <v>3278</v>
      </c>
      <c r="AA46" s="171">
        <v>3667</v>
      </c>
    </row>
    <row r="47" spans="1:27" ht="15" customHeight="1" x14ac:dyDescent="0.3">
      <c r="A47" s="199"/>
      <c r="B47" s="169" t="s">
        <v>193</v>
      </c>
      <c r="C47" s="171">
        <v>954</v>
      </c>
      <c r="D47" s="171">
        <v>906</v>
      </c>
      <c r="E47" s="171">
        <v>764</v>
      </c>
      <c r="F47" s="171">
        <v>834</v>
      </c>
      <c r="G47" s="171">
        <v>943</v>
      </c>
      <c r="K47" s="199"/>
      <c r="L47" s="169" t="s">
        <v>193</v>
      </c>
      <c r="M47" s="171">
        <v>1527</v>
      </c>
      <c r="N47" s="171">
        <v>1477</v>
      </c>
      <c r="O47" s="171">
        <v>1192</v>
      </c>
      <c r="P47" s="171">
        <v>1323</v>
      </c>
      <c r="Q47" s="171">
        <v>1502</v>
      </c>
      <c r="U47" s="199"/>
      <c r="V47" s="169" t="s">
        <v>193</v>
      </c>
      <c r="W47" s="171">
        <v>3748</v>
      </c>
      <c r="X47" s="171">
        <v>3576</v>
      </c>
      <c r="Y47" s="171">
        <v>2888</v>
      </c>
      <c r="Z47" s="171">
        <v>3159</v>
      </c>
      <c r="AA47" s="171">
        <v>3550</v>
      </c>
    </row>
    <row r="48" spans="1:27" ht="15" customHeight="1" x14ac:dyDescent="0.3">
      <c r="A48" s="199"/>
      <c r="B48" s="169" t="s">
        <v>194</v>
      </c>
      <c r="C48" s="171">
        <v>933</v>
      </c>
      <c r="D48" s="171">
        <v>855</v>
      </c>
      <c r="E48" s="171">
        <v>757</v>
      </c>
      <c r="F48" s="171">
        <v>846</v>
      </c>
      <c r="G48" s="171">
        <v>924</v>
      </c>
      <c r="K48" s="199"/>
      <c r="L48" s="169" t="s">
        <v>194</v>
      </c>
      <c r="M48" s="171">
        <v>1507</v>
      </c>
      <c r="N48" s="171">
        <v>1395</v>
      </c>
      <c r="O48" s="171">
        <v>1183</v>
      </c>
      <c r="P48" s="171">
        <v>1356</v>
      </c>
      <c r="Q48" s="171">
        <v>1464</v>
      </c>
      <c r="U48" s="199"/>
      <c r="V48" s="169" t="s">
        <v>194</v>
      </c>
      <c r="W48" s="171">
        <v>3662</v>
      </c>
      <c r="X48" s="171">
        <v>3368</v>
      </c>
      <c r="Y48" s="171">
        <v>2874</v>
      </c>
      <c r="Z48" s="171">
        <v>3209</v>
      </c>
      <c r="AA48" s="171">
        <v>3475</v>
      </c>
    </row>
    <row r="49" spans="1:27" ht="15" customHeight="1" x14ac:dyDescent="0.3">
      <c r="A49" s="199"/>
      <c r="B49" s="169" t="s">
        <v>195</v>
      </c>
      <c r="C49" s="171">
        <v>891</v>
      </c>
      <c r="D49" s="171">
        <v>840</v>
      </c>
      <c r="E49" s="171">
        <v>758</v>
      </c>
      <c r="F49" s="171">
        <v>869</v>
      </c>
      <c r="G49" s="171">
        <v>922</v>
      </c>
      <c r="K49" s="199"/>
      <c r="L49" s="169" t="s">
        <v>195</v>
      </c>
      <c r="M49" s="171">
        <v>1445</v>
      </c>
      <c r="N49" s="171">
        <v>1342</v>
      </c>
      <c r="O49" s="171">
        <v>1183</v>
      </c>
      <c r="P49" s="171">
        <v>1391</v>
      </c>
      <c r="Q49" s="171">
        <v>1451</v>
      </c>
      <c r="U49" s="199"/>
      <c r="V49" s="169" t="s">
        <v>195</v>
      </c>
      <c r="W49" s="171">
        <v>3534</v>
      </c>
      <c r="X49" s="171">
        <v>3277</v>
      </c>
      <c r="Y49" s="171">
        <v>2870</v>
      </c>
      <c r="Z49" s="171">
        <v>3306</v>
      </c>
      <c r="AA49" s="171">
        <v>3452</v>
      </c>
    </row>
    <row r="50" spans="1:27" ht="15" customHeight="1" x14ac:dyDescent="0.3">
      <c r="A50" s="199"/>
      <c r="B50" s="169" t="s">
        <v>196</v>
      </c>
      <c r="C50" s="171">
        <v>905</v>
      </c>
      <c r="D50" s="171">
        <v>844</v>
      </c>
      <c r="E50" s="171">
        <v>749</v>
      </c>
      <c r="F50" s="171">
        <v>869</v>
      </c>
      <c r="G50" s="171">
        <v>957</v>
      </c>
      <c r="K50" s="199"/>
      <c r="L50" s="169" t="s">
        <v>196</v>
      </c>
      <c r="M50" s="171">
        <v>1484</v>
      </c>
      <c r="N50" s="171">
        <v>1347</v>
      </c>
      <c r="O50" s="171">
        <v>1172</v>
      </c>
      <c r="P50" s="171">
        <v>1386</v>
      </c>
      <c r="Q50" s="171">
        <v>1526</v>
      </c>
      <c r="U50" s="199"/>
      <c r="V50" s="169" t="s">
        <v>196</v>
      </c>
      <c r="W50" s="171">
        <v>3604</v>
      </c>
      <c r="X50" s="171">
        <v>3305</v>
      </c>
      <c r="Y50" s="171">
        <v>2845</v>
      </c>
      <c r="Z50" s="171">
        <v>3280</v>
      </c>
      <c r="AA50" s="171">
        <v>3590</v>
      </c>
    </row>
    <row r="51" spans="1:27" ht="15" customHeight="1" x14ac:dyDescent="0.3">
      <c r="A51" s="200" t="s">
        <v>97</v>
      </c>
      <c r="B51" s="167" t="s">
        <v>185</v>
      </c>
      <c r="C51" s="170">
        <v>514</v>
      </c>
      <c r="D51" s="170">
        <v>559</v>
      </c>
      <c r="E51" s="170">
        <v>527</v>
      </c>
      <c r="F51" s="170">
        <v>500</v>
      </c>
      <c r="G51" s="170">
        <v>621</v>
      </c>
      <c r="K51" s="200" t="s">
        <v>97</v>
      </c>
      <c r="L51" s="167" t="s">
        <v>185</v>
      </c>
      <c r="M51" s="170">
        <v>778</v>
      </c>
      <c r="N51" s="170">
        <v>842</v>
      </c>
      <c r="O51" s="170">
        <v>778</v>
      </c>
      <c r="P51" s="170">
        <v>711</v>
      </c>
      <c r="Q51" s="170">
        <v>903</v>
      </c>
      <c r="U51" s="200" t="s">
        <v>97</v>
      </c>
      <c r="V51" s="167" t="s">
        <v>185</v>
      </c>
      <c r="W51" s="170">
        <v>2030</v>
      </c>
      <c r="X51" s="170">
        <v>2216</v>
      </c>
      <c r="Y51" s="170">
        <v>2055</v>
      </c>
      <c r="Z51" s="170">
        <v>1946</v>
      </c>
      <c r="AA51" s="170">
        <v>2365</v>
      </c>
    </row>
    <row r="52" spans="1:27" ht="15" customHeight="1" x14ac:dyDescent="0.3">
      <c r="A52" s="200"/>
      <c r="B52" s="167" t="s">
        <v>186</v>
      </c>
      <c r="C52" s="170">
        <v>460</v>
      </c>
      <c r="D52" s="170">
        <v>554</v>
      </c>
      <c r="E52" s="170">
        <v>510</v>
      </c>
      <c r="F52" s="170">
        <v>508</v>
      </c>
      <c r="G52" s="170">
        <v>620</v>
      </c>
      <c r="K52" s="200"/>
      <c r="L52" s="167" t="s">
        <v>186</v>
      </c>
      <c r="M52" s="170">
        <v>708</v>
      </c>
      <c r="N52" s="170">
        <v>824</v>
      </c>
      <c r="O52" s="170">
        <v>747</v>
      </c>
      <c r="P52" s="170">
        <v>720</v>
      </c>
      <c r="Q52" s="170">
        <v>903</v>
      </c>
      <c r="U52" s="200"/>
      <c r="V52" s="167" t="s">
        <v>186</v>
      </c>
      <c r="W52" s="170">
        <v>1865</v>
      </c>
      <c r="X52" s="170">
        <v>2200</v>
      </c>
      <c r="Y52" s="170">
        <v>1990</v>
      </c>
      <c r="Z52" s="170">
        <v>1963</v>
      </c>
      <c r="AA52" s="170">
        <v>2376</v>
      </c>
    </row>
    <row r="53" spans="1:27" ht="15" customHeight="1" x14ac:dyDescent="0.3">
      <c r="A53" s="200"/>
      <c r="B53" s="167" t="s">
        <v>187</v>
      </c>
      <c r="C53" s="170">
        <v>473</v>
      </c>
      <c r="D53" s="170">
        <v>550</v>
      </c>
      <c r="E53" s="170">
        <v>517</v>
      </c>
      <c r="F53" s="170">
        <v>528</v>
      </c>
      <c r="G53" s="170">
        <v>618</v>
      </c>
      <c r="K53" s="200"/>
      <c r="L53" s="167" t="s">
        <v>187</v>
      </c>
      <c r="M53" s="170">
        <v>731</v>
      </c>
      <c r="N53" s="170">
        <v>818</v>
      </c>
      <c r="O53" s="170">
        <v>757</v>
      </c>
      <c r="P53" s="170">
        <v>753</v>
      </c>
      <c r="Q53" s="170">
        <v>896</v>
      </c>
      <c r="U53" s="200"/>
      <c r="V53" s="167" t="s">
        <v>187</v>
      </c>
      <c r="W53" s="170">
        <v>1915</v>
      </c>
      <c r="X53" s="170">
        <v>2179</v>
      </c>
      <c r="Y53" s="170">
        <v>2025</v>
      </c>
      <c r="Z53" s="170">
        <v>2052</v>
      </c>
      <c r="AA53" s="170">
        <v>2375</v>
      </c>
    </row>
    <row r="54" spans="1:27" ht="15" customHeight="1" x14ac:dyDescent="0.3">
      <c r="A54" s="200"/>
      <c r="B54" s="167" t="s">
        <v>188</v>
      </c>
      <c r="C54" s="170">
        <v>487</v>
      </c>
      <c r="D54" s="170">
        <v>536</v>
      </c>
      <c r="E54" s="170">
        <v>521</v>
      </c>
      <c r="F54" s="170">
        <v>548</v>
      </c>
      <c r="G54" s="170">
        <v>621</v>
      </c>
      <c r="K54" s="200"/>
      <c r="L54" s="167" t="s">
        <v>188</v>
      </c>
      <c r="M54" s="170">
        <v>751</v>
      </c>
      <c r="N54" s="170">
        <v>785</v>
      </c>
      <c r="O54" s="170">
        <v>764</v>
      </c>
      <c r="P54" s="170">
        <v>773</v>
      </c>
      <c r="Q54" s="170">
        <v>903</v>
      </c>
      <c r="U54" s="200"/>
      <c r="V54" s="167" t="s">
        <v>188</v>
      </c>
      <c r="W54" s="170">
        <v>1977</v>
      </c>
      <c r="X54" s="170">
        <v>2055</v>
      </c>
      <c r="Y54" s="170">
        <v>2033</v>
      </c>
      <c r="Z54" s="170">
        <v>2090</v>
      </c>
      <c r="AA54" s="170">
        <v>2373</v>
      </c>
    </row>
    <row r="55" spans="1:27" ht="15" customHeight="1" x14ac:dyDescent="0.3">
      <c r="A55" s="200"/>
      <c r="B55" s="167" t="s">
        <v>189</v>
      </c>
      <c r="C55" s="170">
        <v>518</v>
      </c>
      <c r="D55" s="170">
        <v>558</v>
      </c>
      <c r="E55" s="170">
        <v>529</v>
      </c>
      <c r="F55" s="170">
        <v>567</v>
      </c>
      <c r="G55" s="170">
        <v>694</v>
      </c>
      <c r="K55" s="200"/>
      <c r="L55" s="167" t="s">
        <v>189</v>
      </c>
      <c r="M55" s="170">
        <v>776</v>
      </c>
      <c r="N55" s="170">
        <v>829</v>
      </c>
      <c r="O55" s="170">
        <v>770</v>
      </c>
      <c r="P55" s="170">
        <v>804</v>
      </c>
      <c r="Q55" s="170">
        <v>932</v>
      </c>
      <c r="U55" s="200"/>
      <c r="V55" s="167" t="s">
        <v>189</v>
      </c>
      <c r="W55" s="170">
        <v>2052</v>
      </c>
      <c r="X55" s="170">
        <v>2157</v>
      </c>
      <c r="Y55" s="170">
        <v>2053</v>
      </c>
      <c r="Z55" s="170">
        <v>2144</v>
      </c>
      <c r="AA55" s="170">
        <v>2549</v>
      </c>
    </row>
    <row r="56" spans="1:27" ht="15" customHeight="1" x14ac:dyDescent="0.3">
      <c r="A56" s="200"/>
      <c r="B56" s="167" t="s">
        <v>190</v>
      </c>
      <c r="C56" s="170">
        <v>530</v>
      </c>
      <c r="D56" s="170">
        <v>565</v>
      </c>
      <c r="E56" s="170">
        <v>527</v>
      </c>
      <c r="F56" s="170">
        <v>617</v>
      </c>
      <c r="G56" s="170">
        <v>726</v>
      </c>
      <c r="K56" s="200"/>
      <c r="L56" s="167" t="s">
        <v>190</v>
      </c>
      <c r="M56" s="170">
        <v>797</v>
      </c>
      <c r="N56" s="170">
        <v>829</v>
      </c>
      <c r="O56" s="170">
        <v>753</v>
      </c>
      <c r="P56" s="170">
        <v>882</v>
      </c>
      <c r="Q56" s="170">
        <v>1035</v>
      </c>
      <c r="U56" s="200"/>
      <c r="V56" s="167" t="s">
        <v>190</v>
      </c>
      <c r="W56" s="170">
        <v>2134</v>
      </c>
      <c r="X56" s="170">
        <v>2171</v>
      </c>
      <c r="Y56" s="170">
        <v>2038</v>
      </c>
      <c r="Z56" s="170">
        <v>2321</v>
      </c>
      <c r="AA56" s="170">
        <v>2760</v>
      </c>
    </row>
    <row r="57" spans="1:27" ht="15" customHeight="1" x14ac:dyDescent="0.3">
      <c r="A57" s="200"/>
      <c r="B57" s="167" t="s">
        <v>191</v>
      </c>
      <c r="C57" s="170">
        <v>565</v>
      </c>
      <c r="D57" s="170">
        <v>575</v>
      </c>
      <c r="E57" s="170">
        <v>522</v>
      </c>
      <c r="F57" s="170">
        <v>637</v>
      </c>
      <c r="G57" s="170">
        <v>774</v>
      </c>
      <c r="K57" s="200"/>
      <c r="L57" s="167" t="s">
        <v>191</v>
      </c>
      <c r="M57" s="170">
        <v>857</v>
      </c>
      <c r="N57" s="170">
        <v>842</v>
      </c>
      <c r="O57" s="170">
        <v>737</v>
      </c>
      <c r="P57" s="170">
        <v>931</v>
      </c>
      <c r="Q57" s="170">
        <v>1053</v>
      </c>
      <c r="U57" s="200"/>
      <c r="V57" s="167" t="s">
        <v>191</v>
      </c>
      <c r="W57" s="170">
        <v>2281</v>
      </c>
      <c r="X57" s="170">
        <v>2206</v>
      </c>
      <c r="Y57" s="170">
        <v>2001</v>
      </c>
      <c r="Z57" s="170">
        <v>2468</v>
      </c>
      <c r="AA57" s="170">
        <v>2843</v>
      </c>
    </row>
    <row r="58" spans="1:27" ht="15" customHeight="1" x14ac:dyDescent="0.3">
      <c r="A58" s="200"/>
      <c r="B58" s="167" t="s">
        <v>192</v>
      </c>
      <c r="C58" s="170">
        <v>553</v>
      </c>
      <c r="D58" s="170">
        <v>581</v>
      </c>
      <c r="E58" s="170">
        <v>517</v>
      </c>
      <c r="F58" s="170">
        <v>629</v>
      </c>
      <c r="G58" s="170">
        <v>757</v>
      </c>
      <c r="K58" s="200"/>
      <c r="L58" s="167" t="s">
        <v>192</v>
      </c>
      <c r="M58" s="170">
        <v>841</v>
      </c>
      <c r="N58" s="170">
        <v>849</v>
      </c>
      <c r="O58" s="170">
        <v>718</v>
      </c>
      <c r="P58" s="170">
        <v>924</v>
      </c>
      <c r="Q58" s="170">
        <v>1056</v>
      </c>
      <c r="U58" s="200"/>
      <c r="V58" s="167" t="s">
        <v>192</v>
      </c>
      <c r="W58" s="170">
        <v>2242</v>
      </c>
      <c r="X58" s="170">
        <v>2253</v>
      </c>
      <c r="Y58" s="170">
        <v>1968</v>
      </c>
      <c r="Z58" s="170">
        <v>2434</v>
      </c>
      <c r="AA58" s="170">
        <v>2816</v>
      </c>
    </row>
    <row r="59" spans="1:27" ht="15" customHeight="1" x14ac:dyDescent="0.3">
      <c r="A59" s="200"/>
      <c r="B59" s="167" t="s">
        <v>193</v>
      </c>
      <c r="C59" s="170">
        <v>570</v>
      </c>
      <c r="D59" s="170">
        <v>597</v>
      </c>
      <c r="E59" s="170">
        <v>519</v>
      </c>
      <c r="F59" s="170">
        <v>590</v>
      </c>
      <c r="G59" s="170">
        <v>752</v>
      </c>
      <c r="K59" s="200"/>
      <c r="L59" s="167" t="s">
        <v>193</v>
      </c>
      <c r="M59" s="170">
        <v>869</v>
      </c>
      <c r="N59" s="170">
        <v>880</v>
      </c>
      <c r="O59" s="170">
        <v>721</v>
      </c>
      <c r="P59" s="170">
        <v>859</v>
      </c>
      <c r="Q59" s="170">
        <v>1052</v>
      </c>
      <c r="U59" s="200"/>
      <c r="V59" s="167" t="s">
        <v>193</v>
      </c>
      <c r="W59" s="170">
        <v>2305</v>
      </c>
      <c r="X59" s="170">
        <v>2355</v>
      </c>
      <c r="Y59" s="170">
        <v>1988</v>
      </c>
      <c r="Z59" s="170">
        <v>2230</v>
      </c>
      <c r="AA59" s="170">
        <v>2790</v>
      </c>
    </row>
    <row r="60" spans="1:27" ht="15" customHeight="1" x14ac:dyDescent="0.3">
      <c r="A60" s="200"/>
      <c r="B60" s="167" t="s">
        <v>194</v>
      </c>
      <c r="C60" s="170">
        <v>561</v>
      </c>
      <c r="D60" s="170">
        <v>552</v>
      </c>
      <c r="E60" s="170">
        <v>516</v>
      </c>
      <c r="F60" s="170">
        <v>589</v>
      </c>
      <c r="G60" s="170">
        <v>749</v>
      </c>
      <c r="K60" s="200"/>
      <c r="L60" s="167" t="s">
        <v>194</v>
      </c>
      <c r="M60" s="170">
        <v>846</v>
      </c>
      <c r="N60" s="170">
        <v>811</v>
      </c>
      <c r="O60" s="170">
        <v>733</v>
      </c>
      <c r="P60" s="170">
        <v>872</v>
      </c>
      <c r="Q60" s="170">
        <v>1049</v>
      </c>
      <c r="U60" s="200"/>
      <c r="V60" s="167" t="s">
        <v>194</v>
      </c>
      <c r="W60" s="170">
        <v>2231</v>
      </c>
      <c r="X60" s="170">
        <v>2151</v>
      </c>
      <c r="Y60" s="170">
        <v>1990</v>
      </c>
      <c r="Z60" s="170">
        <v>2262</v>
      </c>
      <c r="AA60" s="170">
        <v>2795</v>
      </c>
    </row>
    <row r="61" spans="1:27" ht="15" customHeight="1" x14ac:dyDescent="0.3">
      <c r="A61" s="200"/>
      <c r="B61" s="167" t="s">
        <v>195</v>
      </c>
      <c r="C61" s="170">
        <v>533</v>
      </c>
      <c r="D61" s="170">
        <v>529</v>
      </c>
      <c r="E61" s="170">
        <v>500</v>
      </c>
      <c r="F61" s="170">
        <v>584</v>
      </c>
      <c r="G61" s="170">
        <v>738</v>
      </c>
      <c r="K61" s="200"/>
      <c r="L61" s="167" t="s">
        <v>195</v>
      </c>
      <c r="M61" s="170">
        <v>809</v>
      </c>
      <c r="N61" s="170">
        <v>785</v>
      </c>
      <c r="O61" s="170">
        <v>707</v>
      </c>
      <c r="P61" s="170">
        <v>849</v>
      </c>
      <c r="Q61" s="170">
        <v>1038</v>
      </c>
      <c r="U61" s="200"/>
      <c r="V61" s="167" t="s">
        <v>195</v>
      </c>
      <c r="W61" s="170">
        <v>2135</v>
      </c>
      <c r="X61" s="170">
        <v>2075</v>
      </c>
      <c r="Y61" s="170">
        <v>1921</v>
      </c>
      <c r="Z61" s="170">
        <v>2249</v>
      </c>
      <c r="AA61" s="170">
        <v>2727</v>
      </c>
    </row>
    <row r="62" spans="1:27" ht="15" customHeight="1" x14ac:dyDescent="0.3">
      <c r="A62" s="200"/>
      <c r="B62" s="167" t="s">
        <v>196</v>
      </c>
      <c r="C62" s="170">
        <v>551</v>
      </c>
      <c r="D62" s="170">
        <v>527</v>
      </c>
      <c r="E62" s="170">
        <v>499</v>
      </c>
      <c r="F62" s="170">
        <v>602</v>
      </c>
      <c r="G62" s="170">
        <v>750</v>
      </c>
      <c r="K62" s="200"/>
      <c r="L62" s="167" t="s">
        <v>196</v>
      </c>
      <c r="M62" s="170">
        <v>839</v>
      </c>
      <c r="N62" s="170">
        <v>780</v>
      </c>
      <c r="O62" s="170">
        <v>712</v>
      </c>
      <c r="P62" s="170">
        <v>881</v>
      </c>
      <c r="Q62" s="170">
        <v>1056</v>
      </c>
      <c r="U62" s="200"/>
      <c r="V62" s="167" t="s">
        <v>196</v>
      </c>
      <c r="W62" s="170">
        <v>2203</v>
      </c>
      <c r="X62" s="170">
        <v>2057</v>
      </c>
      <c r="Y62" s="170">
        <v>1941</v>
      </c>
      <c r="Z62" s="170">
        <v>2327</v>
      </c>
      <c r="AA62" s="170">
        <v>2787</v>
      </c>
    </row>
    <row r="63" spans="1:27" ht="15" customHeight="1" x14ac:dyDescent="0.3">
      <c r="A63" s="199" t="s">
        <v>170</v>
      </c>
      <c r="B63" s="169" t="s">
        <v>185</v>
      </c>
      <c r="C63" s="171">
        <v>2041</v>
      </c>
      <c r="D63" s="171">
        <v>1980</v>
      </c>
      <c r="E63" s="171">
        <v>1789</v>
      </c>
      <c r="F63" s="171">
        <v>1555</v>
      </c>
      <c r="G63" s="171">
        <v>1822</v>
      </c>
      <c r="K63" s="199" t="s">
        <v>170</v>
      </c>
      <c r="L63" s="169" t="s">
        <v>185</v>
      </c>
      <c r="M63" s="171">
        <v>3450</v>
      </c>
      <c r="N63" s="171">
        <v>3353</v>
      </c>
      <c r="O63" s="171">
        <v>3078</v>
      </c>
      <c r="P63" s="171">
        <v>2678</v>
      </c>
      <c r="Q63" s="171">
        <v>3055</v>
      </c>
      <c r="U63" s="199" t="s">
        <v>170</v>
      </c>
      <c r="V63" s="169" t="s">
        <v>185</v>
      </c>
      <c r="W63" s="171">
        <v>8600</v>
      </c>
      <c r="X63" s="171">
        <v>8534</v>
      </c>
      <c r="Y63" s="171">
        <v>7718</v>
      </c>
      <c r="Z63" s="171">
        <v>6623</v>
      </c>
      <c r="AA63" s="171">
        <v>7561</v>
      </c>
    </row>
    <row r="64" spans="1:27" ht="15" customHeight="1" x14ac:dyDescent="0.3">
      <c r="A64" s="199"/>
      <c r="B64" s="169" t="s">
        <v>186</v>
      </c>
      <c r="C64" s="171">
        <v>1739</v>
      </c>
      <c r="D64" s="171">
        <v>2001</v>
      </c>
      <c r="E64" s="171">
        <v>1716</v>
      </c>
      <c r="F64" s="171">
        <v>1568</v>
      </c>
      <c r="G64" s="171">
        <v>1826</v>
      </c>
      <c r="K64" s="199"/>
      <c r="L64" s="169" t="s">
        <v>186</v>
      </c>
      <c r="M64" s="171">
        <v>2956</v>
      </c>
      <c r="N64" s="171">
        <v>3416</v>
      </c>
      <c r="O64" s="171">
        <v>2962</v>
      </c>
      <c r="P64" s="171">
        <v>2688</v>
      </c>
      <c r="Q64" s="171">
        <v>3081</v>
      </c>
      <c r="U64" s="199"/>
      <c r="V64" s="169" t="s">
        <v>186</v>
      </c>
      <c r="W64" s="171">
        <v>7469</v>
      </c>
      <c r="X64" s="171">
        <v>8658</v>
      </c>
      <c r="Y64" s="171">
        <v>7424</v>
      </c>
      <c r="Z64" s="171">
        <v>6640</v>
      </c>
      <c r="AA64" s="171">
        <v>7589</v>
      </c>
    </row>
    <row r="65" spans="1:27" ht="15" customHeight="1" x14ac:dyDescent="0.3">
      <c r="A65" s="199"/>
      <c r="B65" s="169" t="s">
        <v>187</v>
      </c>
      <c r="C65" s="171">
        <v>1724</v>
      </c>
      <c r="D65" s="171">
        <v>2004</v>
      </c>
      <c r="E65" s="171">
        <v>1743</v>
      </c>
      <c r="F65" s="171">
        <v>1609</v>
      </c>
      <c r="G65" s="171">
        <v>1883</v>
      </c>
      <c r="K65" s="199"/>
      <c r="L65" s="169" t="s">
        <v>187</v>
      </c>
      <c r="M65" s="171">
        <v>2965</v>
      </c>
      <c r="N65" s="171">
        <v>3426</v>
      </c>
      <c r="O65" s="171">
        <v>2983</v>
      </c>
      <c r="P65" s="171">
        <v>2742</v>
      </c>
      <c r="Q65" s="171">
        <v>3194</v>
      </c>
      <c r="U65" s="199"/>
      <c r="V65" s="169" t="s">
        <v>187</v>
      </c>
      <c r="W65" s="171">
        <v>7446</v>
      </c>
      <c r="X65" s="171">
        <v>8679</v>
      </c>
      <c r="Y65" s="171">
        <v>7484</v>
      </c>
      <c r="Z65" s="171">
        <v>6770</v>
      </c>
      <c r="AA65" s="171">
        <v>7824</v>
      </c>
    </row>
    <row r="66" spans="1:27" ht="15" customHeight="1" x14ac:dyDescent="0.3">
      <c r="A66" s="199"/>
      <c r="B66" s="169" t="s">
        <v>188</v>
      </c>
      <c r="C66" s="171">
        <v>1835</v>
      </c>
      <c r="D66" s="171">
        <v>1989</v>
      </c>
      <c r="E66" s="171">
        <v>1714</v>
      </c>
      <c r="F66" s="171">
        <v>1638</v>
      </c>
      <c r="G66" s="171">
        <v>1910</v>
      </c>
      <c r="K66" s="199"/>
      <c r="L66" s="169" t="s">
        <v>188</v>
      </c>
      <c r="M66" s="171">
        <v>3140</v>
      </c>
      <c r="N66" s="171">
        <v>3409</v>
      </c>
      <c r="O66" s="171">
        <v>2942</v>
      </c>
      <c r="P66" s="171">
        <v>2755</v>
      </c>
      <c r="Q66" s="171">
        <v>3272</v>
      </c>
      <c r="U66" s="199"/>
      <c r="V66" s="169" t="s">
        <v>188</v>
      </c>
      <c r="W66" s="171">
        <v>7886</v>
      </c>
      <c r="X66" s="171">
        <v>8623</v>
      </c>
      <c r="Y66" s="171">
        <v>7368</v>
      </c>
      <c r="Z66" s="171">
        <v>6793</v>
      </c>
      <c r="AA66" s="171">
        <v>7929</v>
      </c>
    </row>
    <row r="67" spans="1:27" ht="15" customHeight="1" x14ac:dyDescent="0.3">
      <c r="A67" s="199"/>
      <c r="B67" s="169" t="s">
        <v>189</v>
      </c>
      <c r="C67" s="171">
        <v>1920</v>
      </c>
      <c r="D67" s="171">
        <v>2017</v>
      </c>
      <c r="E67" s="171">
        <v>1698</v>
      </c>
      <c r="F67" s="171">
        <v>1706</v>
      </c>
      <c r="G67" s="171">
        <v>1985</v>
      </c>
      <c r="K67" s="199"/>
      <c r="L67" s="169" t="s">
        <v>189</v>
      </c>
      <c r="M67" s="171">
        <v>3276</v>
      </c>
      <c r="N67" s="171">
        <v>3463</v>
      </c>
      <c r="O67" s="171">
        <v>2898</v>
      </c>
      <c r="P67" s="171">
        <v>2891</v>
      </c>
      <c r="Q67" s="171">
        <v>3383</v>
      </c>
      <c r="U67" s="199"/>
      <c r="V67" s="169" t="s">
        <v>189</v>
      </c>
      <c r="W67" s="171">
        <v>8250</v>
      </c>
      <c r="X67" s="171">
        <v>8775</v>
      </c>
      <c r="Y67" s="171">
        <v>7252</v>
      </c>
      <c r="Z67" s="171">
        <v>7127</v>
      </c>
      <c r="AA67" s="171">
        <v>8191</v>
      </c>
    </row>
    <row r="68" spans="1:27" ht="15" customHeight="1" x14ac:dyDescent="0.3">
      <c r="A68" s="199"/>
      <c r="B68" s="169" t="s">
        <v>190</v>
      </c>
      <c r="C68" s="171">
        <v>1929</v>
      </c>
      <c r="D68" s="171">
        <v>1999</v>
      </c>
      <c r="E68" s="171">
        <v>1666</v>
      </c>
      <c r="F68" s="171">
        <v>1813</v>
      </c>
      <c r="G68" s="171">
        <v>2067</v>
      </c>
      <c r="K68" s="199"/>
      <c r="L68" s="169" t="s">
        <v>190</v>
      </c>
      <c r="M68" s="171">
        <v>3302</v>
      </c>
      <c r="N68" s="171">
        <v>3410</v>
      </c>
      <c r="O68" s="171">
        <v>2868</v>
      </c>
      <c r="P68" s="171">
        <v>3028</v>
      </c>
      <c r="Q68" s="171">
        <v>3525</v>
      </c>
      <c r="U68" s="199"/>
      <c r="V68" s="169" t="s">
        <v>190</v>
      </c>
      <c r="W68" s="171">
        <v>8362</v>
      </c>
      <c r="X68" s="171">
        <v>8653</v>
      </c>
      <c r="Y68" s="171">
        <v>7128</v>
      </c>
      <c r="Z68" s="171">
        <v>7450</v>
      </c>
      <c r="AA68" s="171">
        <v>8504</v>
      </c>
    </row>
    <row r="69" spans="1:27" ht="15" customHeight="1" x14ac:dyDescent="0.3">
      <c r="A69" s="199"/>
      <c r="B69" s="169" t="s">
        <v>191</v>
      </c>
      <c r="C69" s="171">
        <v>2039</v>
      </c>
      <c r="D69" s="171">
        <v>1974</v>
      </c>
      <c r="E69" s="171">
        <v>1632</v>
      </c>
      <c r="F69" s="171">
        <v>1873</v>
      </c>
      <c r="G69" s="171">
        <v>2178</v>
      </c>
      <c r="K69" s="199"/>
      <c r="L69" s="169" t="s">
        <v>191</v>
      </c>
      <c r="M69" s="171">
        <v>3468</v>
      </c>
      <c r="N69" s="171">
        <v>3351</v>
      </c>
      <c r="O69" s="171">
        <v>2816</v>
      </c>
      <c r="P69" s="171">
        <v>3230</v>
      </c>
      <c r="Q69" s="171">
        <v>3685</v>
      </c>
      <c r="U69" s="199"/>
      <c r="V69" s="169" t="s">
        <v>191</v>
      </c>
      <c r="W69" s="171">
        <v>8800</v>
      </c>
      <c r="X69" s="171">
        <v>8533</v>
      </c>
      <c r="Y69" s="171">
        <v>7002</v>
      </c>
      <c r="Z69" s="171">
        <v>7897</v>
      </c>
      <c r="AA69" s="171">
        <v>8848</v>
      </c>
    </row>
    <row r="70" spans="1:27" ht="15" customHeight="1" x14ac:dyDescent="0.3">
      <c r="A70" s="199"/>
      <c r="B70" s="169" t="s">
        <v>192</v>
      </c>
      <c r="C70" s="171">
        <v>2018</v>
      </c>
      <c r="D70" s="171">
        <v>1949</v>
      </c>
      <c r="E70" s="171">
        <v>1594</v>
      </c>
      <c r="F70" s="171">
        <v>1800</v>
      </c>
      <c r="G70" s="171">
        <v>2115</v>
      </c>
      <c r="K70" s="199"/>
      <c r="L70" s="169" t="s">
        <v>192</v>
      </c>
      <c r="M70" s="171">
        <v>3414</v>
      </c>
      <c r="N70" s="171">
        <v>3310</v>
      </c>
      <c r="O70" s="171">
        <v>2753</v>
      </c>
      <c r="P70" s="171">
        <v>3071</v>
      </c>
      <c r="Q70" s="171">
        <v>3566</v>
      </c>
      <c r="U70" s="199"/>
      <c r="V70" s="169" t="s">
        <v>192</v>
      </c>
      <c r="W70" s="171">
        <v>8691</v>
      </c>
      <c r="X70" s="171">
        <v>8428</v>
      </c>
      <c r="Y70" s="171">
        <v>6876</v>
      </c>
      <c r="Z70" s="171">
        <v>7489</v>
      </c>
      <c r="AA70" s="171">
        <v>8556</v>
      </c>
    </row>
    <row r="71" spans="1:27" ht="15" customHeight="1" x14ac:dyDescent="0.3">
      <c r="A71" s="199"/>
      <c r="B71" s="169" t="s">
        <v>193</v>
      </c>
      <c r="C71" s="171">
        <v>2046</v>
      </c>
      <c r="D71" s="171">
        <v>1964</v>
      </c>
      <c r="E71" s="171">
        <v>1574</v>
      </c>
      <c r="F71" s="171">
        <v>1712</v>
      </c>
      <c r="G71" s="171">
        <v>2131</v>
      </c>
      <c r="K71" s="199"/>
      <c r="L71" s="169" t="s">
        <v>193</v>
      </c>
      <c r="M71" s="171">
        <v>3450</v>
      </c>
      <c r="N71" s="171">
        <v>3327</v>
      </c>
      <c r="O71" s="171">
        <v>2711</v>
      </c>
      <c r="P71" s="171">
        <v>2871</v>
      </c>
      <c r="Q71" s="171">
        <v>3589</v>
      </c>
      <c r="U71" s="199"/>
      <c r="V71" s="169" t="s">
        <v>193</v>
      </c>
      <c r="W71" s="171">
        <v>8772</v>
      </c>
      <c r="X71" s="171">
        <v>8510</v>
      </c>
      <c r="Y71" s="171">
        <v>6771</v>
      </c>
      <c r="Z71" s="171">
        <v>7023</v>
      </c>
      <c r="AA71" s="171">
        <v>8599</v>
      </c>
    </row>
    <row r="72" spans="1:27" ht="15" customHeight="1" x14ac:dyDescent="0.3">
      <c r="A72" s="199"/>
      <c r="B72" s="169" t="s">
        <v>194</v>
      </c>
      <c r="C72" s="171">
        <v>2066</v>
      </c>
      <c r="D72" s="171">
        <v>1847</v>
      </c>
      <c r="E72" s="171">
        <v>1559</v>
      </c>
      <c r="F72" s="171">
        <v>1784</v>
      </c>
      <c r="G72" s="171">
        <v>2133</v>
      </c>
      <c r="K72" s="199"/>
      <c r="L72" s="169" t="s">
        <v>194</v>
      </c>
      <c r="M72" s="171">
        <v>3481</v>
      </c>
      <c r="N72" s="171">
        <v>3133</v>
      </c>
      <c r="O72" s="171">
        <v>2705</v>
      </c>
      <c r="P72" s="171">
        <v>2961</v>
      </c>
      <c r="Q72" s="171">
        <v>3592</v>
      </c>
      <c r="U72" s="199"/>
      <c r="V72" s="169" t="s">
        <v>194</v>
      </c>
      <c r="W72" s="171">
        <v>8771</v>
      </c>
      <c r="X72" s="171">
        <v>7921</v>
      </c>
      <c r="Y72" s="171">
        <v>6717</v>
      </c>
      <c r="Z72" s="171">
        <v>7352</v>
      </c>
      <c r="AA72" s="171">
        <v>8631</v>
      </c>
    </row>
    <row r="73" spans="1:27" ht="15" customHeight="1" x14ac:dyDescent="0.3">
      <c r="A73" s="199"/>
      <c r="B73" s="169" t="s">
        <v>195</v>
      </c>
      <c r="C73" s="171">
        <v>1990</v>
      </c>
      <c r="D73" s="171">
        <v>1771</v>
      </c>
      <c r="E73" s="171">
        <v>1562</v>
      </c>
      <c r="F73" s="171">
        <v>1784</v>
      </c>
      <c r="G73" s="171">
        <v>2148</v>
      </c>
      <c r="K73" s="199"/>
      <c r="L73" s="169" t="s">
        <v>195</v>
      </c>
      <c r="M73" s="171">
        <v>3356</v>
      </c>
      <c r="N73" s="171">
        <v>3015</v>
      </c>
      <c r="O73" s="171">
        <v>2725</v>
      </c>
      <c r="P73" s="171">
        <v>2904</v>
      </c>
      <c r="Q73" s="171">
        <v>3611</v>
      </c>
      <c r="U73" s="199"/>
      <c r="V73" s="169" t="s">
        <v>195</v>
      </c>
      <c r="W73" s="171">
        <v>8539</v>
      </c>
      <c r="X73" s="171">
        <v>7636</v>
      </c>
      <c r="Y73" s="171">
        <v>6724</v>
      </c>
      <c r="Z73" s="171">
        <v>7357</v>
      </c>
      <c r="AA73" s="171">
        <v>8680</v>
      </c>
    </row>
    <row r="74" spans="1:27" ht="15" customHeight="1" x14ac:dyDescent="0.3">
      <c r="A74" s="199"/>
      <c r="B74" s="169" t="s">
        <v>196</v>
      </c>
      <c r="C74" s="171">
        <v>2003</v>
      </c>
      <c r="D74" s="171">
        <v>1745</v>
      </c>
      <c r="E74" s="171">
        <v>1531</v>
      </c>
      <c r="F74" s="171">
        <v>1841</v>
      </c>
      <c r="G74" s="171">
        <v>2197</v>
      </c>
      <c r="K74" s="199"/>
      <c r="L74" s="169" t="s">
        <v>196</v>
      </c>
      <c r="M74" s="171">
        <v>3387</v>
      </c>
      <c r="N74" s="171">
        <v>2987</v>
      </c>
      <c r="O74" s="171">
        <v>2662</v>
      </c>
      <c r="P74" s="171">
        <v>3044</v>
      </c>
      <c r="Q74" s="171">
        <v>3707</v>
      </c>
      <c r="U74" s="199"/>
      <c r="V74" s="169" t="s">
        <v>196</v>
      </c>
      <c r="W74" s="171">
        <v>8583</v>
      </c>
      <c r="X74" s="171">
        <v>7518</v>
      </c>
      <c r="Y74" s="171">
        <v>6584</v>
      </c>
      <c r="Z74" s="171">
        <v>7614</v>
      </c>
      <c r="AA74" s="171">
        <v>8847</v>
      </c>
    </row>
    <row r="75" spans="1:27" ht="15" customHeight="1" x14ac:dyDescent="0.3">
      <c r="A75" s="200" t="s">
        <v>198</v>
      </c>
      <c r="B75" s="167" t="s">
        <v>185</v>
      </c>
      <c r="C75" s="170">
        <v>202</v>
      </c>
      <c r="D75" s="170">
        <v>215</v>
      </c>
      <c r="E75" s="170">
        <v>198</v>
      </c>
      <c r="F75" s="170">
        <v>172</v>
      </c>
      <c r="G75" s="170">
        <v>189</v>
      </c>
      <c r="K75" s="200" t="s">
        <v>198</v>
      </c>
      <c r="L75" s="167" t="s">
        <v>185</v>
      </c>
      <c r="M75" s="170">
        <v>287</v>
      </c>
      <c r="N75" s="170">
        <v>307</v>
      </c>
      <c r="O75" s="170">
        <v>288</v>
      </c>
      <c r="P75" s="170">
        <v>233</v>
      </c>
      <c r="Q75" s="170">
        <v>260</v>
      </c>
      <c r="U75" s="200" t="s">
        <v>198</v>
      </c>
      <c r="V75" s="167" t="s">
        <v>185</v>
      </c>
      <c r="W75" s="170">
        <v>718</v>
      </c>
      <c r="X75" s="170">
        <v>811</v>
      </c>
      <c r="Y75" s="170">
        <v>723</v>
      </c>
      <c r="Z75" s="170">
        <v>594</v>
      </c>
      <c r="AA75" s="170">
        <v>643</v>
      </c>
    </row>
    <row r="76" spans="1:27" ht="15" customHeight="1" x14ac:dyDescent="0.3">
      <c r="A76" s="200"/>
      <c r="B76" s="167" t="s">
        <v>186</v>
      </c>
      <c r="C76" s="170">
        <v>164</v>
      </c>
      <c r="D76" s="170">
        <v>219</v>
      </c>
      <c r="E76" s="170">
        <v>179</v>
      </c>
      <c r="F76" s="170">
        <v>168</v>
      </c>
      <c r="G76" s="170">
        <v>190</v>
      </c>
      <c r="K76" s="200"/>
      <c r="L76" s="167" t="s">
        <v>186</v>
      </c>
      <c r="M76" s="170">
        <v>232</v>
      </c>
      <c r="N76" s="170">
        <v>308</v>
      </c>
      <c r="O76" s="170">
        <v>255</v>
      </c>
      <c r="P76" s="170">
        <v>224</v>
      </c>
      <c r="Q76" s="170">
        <v>259</v>
      </c>
      <c r="U76" s="200"/>
      <c r="V76" s="167" t="s">
        <v>186</v>
      </c>
      <c r="W76" s="170">
        <v>600</v>
      </c>
      <c r="X76" s="170">
        <v>818</v>
      </c>
      <c r="Y76" s="170">
        <v>651</v>
      </c>
      <c r="Z76" s="170">
        <v>580</v>
      </c>
      <c r="AA76" s="170">
        <v>649</v>
      </c>
    </row>
    <row r="77" spans="1:27" ht="15" customHeight="1" x14ac:dyDescent="0.3">
      <c r="A77" s="200"/>
      <c r="B77" s="167" t="s">
        <v>187</v>
      </c>
      <c r="C77" s="170">
        <v>177</v>
      </c>
      <c r="D77" s="170">
        <v>229</v>
      </c>
      <c r="E77" s="170">
        <v>190</v>
      </c>
      <c r="F77" s="170">
        <v>167</v>
      </c>
      <c r="G77" s="170">
        <v>187</v>
      </c>
      <c r="K77" s="200"/>
      <c r="L77" s="167" t="s">
        <v>187</v>
      </c>
      <c r="M77" s="170">
        <v>249</v>
      </c>
      <c r="N77" s="170">
        <v>324</v>
      </c>
      <c r="O77" s="170">
        <v>264</v>
      </c>
      <c r="P77" s="170">
        <v>213</v>
      </c>
      <c r="Q77" s="170">
        <v>251</v>
      </c>
      <c r="U77" s="200"/>
      <c r="V77" s="167" t="s">
        <v>187</v>
      </c>
      <c r="W77" s="170">
        <v>641</v>
      </c>
      <c r="X77" s="170">
        <v>861</v>
      </c>
      <c r="Y77" s="170">
        <v>670</v>
      </c>
      <c r="Z77" s="170">
        <v>564</v>
      </c>
      <c r="AA77" s="170">
        <v>632</v>
      </c>
    </row>
    <row r="78" spans="1:27" ht="15" customHeight="1" x14ac:dyDescent="0.3">
      <c r="A78" s="200"/>
      <c r="B78" s="167" t="s">
        <v>188</v>
      </c>
      <c r="C78" s="170">
        <v>181</v>
      </c>
      <c r="D78" s="170">
        <v>220</v>
      </c>
      <c r="E78" s="170">
        <v>193</v>
      </c>
      <c r="F78" s="170">
        <v>168</v>
      </c>
      <c r="G78" s="170">
        <v>200</v>
      </c>
      <c r="K78" s="200"/>
      <c r="L78" s="167" t="s">
        <v>188</v>
      </c>
      <c r="M78" s="170">
        <v>259</v>
      </c>
      <c r="N78" s="170">
        <v>309</v>
      </c>
      <c r="O78" s="170">
        <v>289</v>
      </c>
      <c r="P78" s="170">
        <v>218</v>
      </c>
      <c r="Q78" s="170">
        <v>277</v>
      </c>
      <c r="U78" s="200"/>
      <c r="V78" s="167" t="s">
        <v>188</v>
      </c>
      <c r="W78" s="170">
        <v>671</v>
      </c>
      <c r="X78" s="170">
        <v>824</v>
      </c>
      <c r="Y78" s="170">
        <v>694</v>
      </c>
      <c r="Z78" s="170">
        <v>569</v>
      </c>
      <c r="AA78" s="170">
        <v>714</v>
      </c>
    </row>
    <row r="79" spans="1:27" ht="15" customHeight="1" x14ac:dyDescent="0.3">
      <c r="A79" s="200"/>
      <c r="B79" s="167" t="s">
        <v>189</v>
      </c>
      <c r="C79" s="170">
        <v>192</v>
      </c>
      <c r="D79" s="170">
        <v>219</v>
      </c>
      <c r="E79" s="170">
        <v>192</v>
      </c>
      <c r="F79" s="170">
        <v>169</v>
      </c>
      <c r="G79" s="170">
        <v>211</v>
      </c>
      <c r="K79" s="200"/>
      <c r="L79" s="167" t="s">
        <v>189</v>
      </c>
      <c r="M79" s="170">
        <v>268</v>
      </c>
      <c r="N79" s="170">
        <v>314</v>
      </c>
      <c r="O79" s="170">
        <v>291</v>
      </c>
      <c r="P79" s="170">
        <v>223</v>
      </c>
      <c r="Q79" s="170">
        <v>284</v>
      </c>
      <c r="U79" s="200"/>
      <c r="V79" s="167" t="s">
        <v>189</v>
      </c>
      <c r="W79" s="170">
        <v>707</v>
      </c>
      <c r="X79" s="170">
        <v>836</v>
      </c>
      <c r="Y79" s="170">
        <v>696</v>
      </c>
      <c r="Z79" s="170">
        <v>586</v>
      </c>
      <c r="AA79" s="170">
        <v>728</v>
      </c>
    </row>
    <row r="80" spans="1:27" ht="15" customHeight="1" x14ac:dyDescent="0.3">
      <c r="A80" s="200"/>
      <c r="B80" s="167" t="s">
        <v>190</v>
      </c>
      <c r="C80" s="170">
        <v>203</v>
      </c>
      <c r="D80" s="170">
        <v>226</v>
      </c>
      <c r="E80" s="170">
        <v>191</v>
      </c>
      <c r="F80" s="170">
        <v>189</v>
      </c>
      <c r="G80" s="170">
        <v>228</v>
      </c>
      <c r="K80" s="200"/>
      <c r="L80" s="167" t="s">
        <v>190</v>
      </c>
      <c r="M80" s="170">
        <v>280</v>
      </c>
      <c r="N80" s="170">
        <v>323</v>
      </c>
      <c r="O80" s="170">
        <v>283</v>
      </c>
      <c r="P80" s="170">
        <v>259</v>
      </c>
      <c r="Q80" s="170">
        <v>309</v>
      </c>
      <c r="U80" s="200"/>
      <c r="V80" s="167" t="s">
        <v>190</v>
      </c>
      <c r="W80" s="170">
        <v>741</v>
      </c>
      <c r="X80" s="170">
        <v>853</v>
      </c>
      <c r="Y80" s="170">
        <v>679</v>
      </c>
      <c r="Z80" s="170">
        <v>642</v>
      </c>
      <c r="AA80" s="170">
        <v>767</v>
      </c>
    </row>
    <row r="81" spans="1:27" ht="15" customHeight="1" x14ac:dyDescent="0.3">
      <c r="A81" s="200"/>
      <c r="B81" s="167" t="s">
        <v>191</v>
      </c>
      <c r="C81" s="170">
        <v>220</v>
      </c>
      <c r="D81" s="170">
        <v>233</v>
      </c>
      <c r="E81" s="170">
        <v>191</v>
      </c>
      <c r="F81" s="170">
        <v>191</v>
      </c>
      <c r="G81" s="170">
        <v>252</v>
      </c>
      <c r="K81" s="200"/>
      <c r="L81" s="167" t="s">
        <v>191</v>
      </c>
      <c r="M81" s="170">
        <v>307</v>
      </c>
      <c r="N81" s="170">
        <v>330</v>
      </c>
      <c r="O81" s="170">
        <v>283</v>
      </c>
      <c r="P81" s="170">
        <v>259</v>
      </c>
      <c r="Q81" s="170">
        <v>333</v>
      </c>
      <c r="U81" s="200"/>
      <c r="V81" s="167" t="s">
        <v>191</v>
      </c>
      <c r="W81" s="170">
        <v>803</v>
      </c>
      <c r="X81" s="170">
        <v>862</v>
      </c>
      <c r="Y81" s="170">
        <v>687</v>
      </c>
      <c r="Z81" s="170">
        <v>651</v>
      </c>
      <c r="AA81" s="170">
        <v>835</v>
      </c>
    </row>
    <row r="82" spans="1:27" ht="15" customHeight="1" x14ac:dyDescent="0.3">
      <c r="A82" s="200"/>
      <c r="B82" s="167" t="s">
        <v>192</v>
      </c>
      <c r="C82" s="170">
        <v>223</v>
      </c>
      <c r="D82" s="170">
        <v>229</v>
      </c>
      <c r="E82" s="170">
        <v>191</v>
      </c>
      <c r="F82" s="170">
        <v>196</v>
      </c>
      <c r="G82" s="170">
        <v>233</v>
      </c>
      <c r="K82" s="200"/>
      <c r="L82" s="167" t="s">
        <v>192</v>
      </c>
      <c r="M82" s="170">
        <v>318</v>
      </c>
      <c r="N82" s="170">
        <v>327</v>
      </c>
      <c r="O82" s="170">
        <v>280</v>
      </c>
      <c r="P82" s="170">
        <v>269</v>
      </c>
      <c r="Q82" s="170">
        <v>302</v>
      </c>
      <c r="U82" s="200"/>
      <c r="V82" s="167" t="s">
        <v>192</v>
      </c>
      <c r="W82" s="170">
        <v>823</v>
      </c>
      <c r="X82" s="170">
        <v>852</v>
      </c>
      <c r="Y82" s="170">
        <v>682</v>
      </c>
      <c r="Z82" s="170">
        <v>676</v>
      </c>
      <c r="AA82" s="170">
        <v>769</v>
      </c>
    </row>
    <row r="83" spans="1:27" ht="15" customHeight="1" x14ac:dyDescent="0.3">
      <c r="A83" s="200"/>
      <c r="B83" s="167" t="s">
        <v>193</v>
      </c>
      <c r="C83" s="170">
        <v>224</v>
      </c>
      <c r="D83" s="170">
        <v>222</v>
      </c>
      <c r="E83" s="170">
        <v>196</v>
      </c>
      <c r="F83" s="170">
        <v>189</v>
      </c>
      <c r="G83" s="170">
        <v>226</v>
      </c>
      <c r="K83" s="200"/>
      <c r="L83" s="167" t="s">
        <v>193</v>
      </c>
      <c r="M83" s="170">
        <v>318</v>
      </c>
      <c r="N83" s="170">
        <v>322</v>
      </c>
      <c r="O83" s="170">
        <v>286</v>
      </c>
      <c r="P83" s="170">
        <v>256</v>
      </c>
      <c r="Q83" s="170">
        <v>301</v>
      </c>
      <c r="U83" s="200"/>
      <c r="V83" s="167" t="s">
        <v>193</v>
      </c>
      <c r="W83" s="170">
        <v>829</v>
      </c>
      <c r="X83" s="170">
        <v>840</v>
      </c>
      <c r="Y83" s="170">
        <v>703</v>
      </c>
      <c r="Z83" s="170">
        <v>642</v>
      </c>
      <c r="AA83" s="170">
        <v>756</v>
      </c>
    </row>
    <row r="84" spans="1:27" ht="15" customHeight="1" x14ac:dyDescent="0.3">
      <c r="A84" s="200"/>
      <c r="B84" s="167" t="s">
        <v>194</v>
      </c>
      <c r="C84" s="170">
        <v>225</v>
      </c>
      <c r="D84" s="170">
        <v>209</v>
      </c>
      <c r="E84" s="170">
        <v>189</v>
      </c>
      <c r="F84" s="170">
        <v>190</v>
      </c>
      <c r="G84" s="170">
        <v>228</v>
      </c>
      <c r="K84" s="200"/>
      <c r="L84" s="167" t="s">
        <v>194</v>
      </c>
      <c r="M84" s="170">
        <v>316</v>
      </c>
      <c r="N84" s="170">
        <v>299</v>
      </c>
      <c r="O84" s="170">
        <v>277</v>
      </c>
      <c r="P84" s="170">
        <v>258</v>
      </c>
      <c r="Q84" s="170">
        <v>308</v>
      </c>
      <c r="U84" s="200"/>
      <c r="V84" s="167" t="s">
        <v>194</v>
      </c>
      <c r="W84" s="170">
        <v>827</v>
      </c>
      <c r="X84" s="170">
        <v>782</v>
      </c>
      <c r="Y84" s="170">
        <v>673</v>
      </c>
      <c r="Z84" s="170">
        <v>653</v>
      </c>
      <c r="AA84" s="170">
        <v>784</v>
      </c>
    </row>
    <row r="85" spans="1:27" ht="15" customHeight="1" x14ac:dyDescent="0.3">
      <c r="A85" s="200"/>
      <c r="B85" s="167" t="s">
        <v>195</v>
      </c>
      <c r="C85" s="170">
        <v>216</v>
      </c>
      <c r="D85" s="170">
        <v>196</v>
      </c>
      <c r="E85" s="170">
        <v>181</v>
      </c>
      <c r="F85" s="170">
        <v>192</v>
      </c>
      <c r="G85" s="170">
        <v>228</v>
      </c>
      <c r="K85" s="200"/>
      <c r="L85" s="167" t="s">
        <v>195</v>
      </c>
      <c r="M85" s="170">
        <v>311</v>
      </c>
      <c r="N85" s="170">
        <v>289</v>
      </c>
      <c r="O85" s="170">
        <v>266</v>
      </c>
      <c r="P85" s="170">
        <v>260</v>
      </c>
      <c r="Q85" s="170">
        <v>306</v>
      </c>
      <c r="U85" s="200"/>
      <c r="V85" s="167" t="s">
        <v>195</v>
      </c>
      <c r="W85" s="170">
        <v>806</v>
      </c>
      <c r="X85" s="170">
        <v>734</v>
      </c>
      <c r="Y85" s="170">
        <v>644</v>
      </c>
      <c r="Z85" s="170">
        <v>663</v>
      </c>
      <c r="AA85" s="170">
        <v>776</v>
      </c>
    </row>
    <row r="86" spans="1:27" ht="15" customHeight="1" x14ac:dyDescent="0.3">
      <c r="A86" s="200"/>
      <c r="B86" s="167" t="s">
        <v>196</v>
      </c>
      <c r="C86" s="170">
        <v>216</v>
      </c>
      <c r="D86" s="170">
        <v>197</v>
      </c>
      <c r="E86" s="170">
        <v>170</v>
      </c>
      <c r="F86" s="170">
        <v>189</v>
      </c>
      <c r="G86" s="170">
        <v>234</v>
      </c>
      <c r="K86" s="200"/>
      <c r="L86" s="167" t="s">
        <v>196</v>
      </c>
      <c r="M86" s="170">
        <v>308</v>
      </c>
      <c r="N86" s="170">
        <v>292</v>
      </c>
      <c r="O86" s="170">
        <v>251</v>
      </c>
      <c r="P86" s="170">
        <v>253</v>
      </c>
      <c r="Q86" s="170">
        <v>315</v>
      </c>
      <c r="U86" s="200"/>
      <c r="V86" s="167" t="s">
        <v>196</v>
      </c>
      <c r="W86" s="170">
        <v>809</v>
      </c>
      <c r="X86" s="170">
        <v>727</v>
      </c>
      <c r="Y86" s="170">
        <v>606</v>
      </c>
      <c r="Z86" s="170">
        <v>637</v>
      </c>
      <c r="AA86" s="170">
        <v>793</v>
      </c>
    </row>
    <row r="87" spans="1:27" ht="15" customHeight="1" x14ac:dyDescent="0.3">
      <c r="A87" s="199" t="s">
        <v>24</v>
      </c>
      <c r="B87" s="169" t="s">
        <v>185</v>
      </c>
      <c r="C87" s="171">
        <v>207</v>
      </c>
      <c r="D87" s="171">
        <v>205</v>
      </c>
      <c r="E87" s="171">
        <v>193</v>
      </c>
      <c r="F87" s="171">
        <v>173</v>
      </c>
      <c r="G87" s="171">
        <v>211</v>
      </c>
      <c r="K87" s="199" t="s">
        <v>24</v>
      </c>
      <c r="L87" s="169" t="s">
        <v>185</v>
      </c>
      <c r="M87" s="171">
        <v>454</v>
      </c>
      <c r="N87" s="171">
        <v>401</v>
      </c>
      <c r="O87" s="171">
        <v>437</v>
      </c>
      <c r="P87" s="171">
        <v>382</v>
      </c>
      <c r="Q87" s="171">
        <v>480</v>
      </c>
      <c r="U87" s="199" t="s">
        <v>24</v>
      </c>
      <c r="V87" s="169" t="s">
        <v>185</v>
      </c>
      <c r="W87" s="171">
        <v>1131</v>
      </c>
      <c r="X87" s="171">
        <v>1060</v>
      </c>
      <c r="Y87" s="171">
        <v>1096</v>
      </c>
      <c r="Z87" s="171">
        <v>938</v>
      </c>
      <c r="AA87" s="171">
        <v>1088</v>
      </c>
    </row>
    <row r="88" spans="1:27" ht="15" customHeight="1" x14ac:dyDescent="0.3">
      <c r="A88" s="199"/>
      <c r="B88" s="169" t="s">
        <v>186</v>
      </c>
      <c r="C88" s="171">
        <v>192</v>
      </c>
      <c r="D88" s="171">
        <v>214</v>
      </c>
      <c r="E88" s="171">
        <v>193</v>
      </c>
      <c r="F88" s="171">
        <v>170</v>
      </c>
      <c r="G88" s="171">
        <v>208</v>
      </c>
      <c r="K88" s="199"/>
      <c r="L88" s="169" t="s">
        <v>186</v>
      </c>
      <c r="M88" s="171">
        <v>415</v>
      </c>
      <c r="N88" s="171">
        <v>451</v>
      </c>
      <c r="O88" s="171">
        <v>436</v>
      </c>
      <c r="P88" s="171">
        <v>377</v>
      </c>
      <c r="Q88" s="171">
        <v>468</v>
      </c>
      <c r="U88" s="199"/>
      <c r="V88" s="169" t="s">
        <v>186</v>
      </c>
      <c r="W88" s="171">
        <v>1024</v>
      </c>
      <c r="X88" s="171">
        <v>1171</v>
      </c>
      <c r="Y88" s="171">
        <v>1096</v>
      </c>
      <c r="Z88" s="171">
        <v>925</v>
      </c>
      <c r="AA88" s="171">
        <v>1068</v>
      </c>
    </row>
    <row r="89" spans="1:27" ht="15" customHeight="1" x14ac:dyDescent="0.3">
      <c r="A89" s="199"/>
      <c r="B89" s="169" t="s">
        <v>187</v>
      </c>
      <c r="C89" s="171">
        <v>196</v>
      </c>
      <c r="D89" s="171">
        <v>207</v>
      </c>
      <c r="E89" s="171">
        <v>190</v>
      </c>
      <c r="F89" s="171">
        <v>177</v>
      </c>
      <c r="G89" s="171">
        <v>217</v>
      </c>
      <c r="K89" s="199"/>
      <c r="L89" s="169" t="s">
        <v>187</v>
      </c>
      <c r="M89" s="171">
        <v>430</v>
      </c>
      <c r="N89" s="171">
        <v>433</v>
      </c>
      <c r="O89" s="171">
        <v>422</v>
      </c>
      <c r="P89" s="171">
        <v>398</v>
      </c>
      <c r="Q89" s="171">
        <v>481</v>
      </c>
      <c r="U89" s="199"/>
      <c r="V89" s="169" t="s">
        <v>187</v>
      </c>
      <c r="W89" s="171">
        <v>1071</v>
      </c>
      <c r="X89" s="171">
        <v>1122</v>
      </c>
      <c r="Y89" s="171">
        <v>1057</v>
      </c>
      <c r="Z89" s="171">
        <v>962</v>
      </c>
      <c r="AA89" s="171">
        <v>1095</v>
      </c>
    </row>
    <row r="90" spans="1:27" ht="15" customHeight="1" x14ac:dyDescent="0.3">
      <c r="A90" s="199"/>
      <c r="B90" s="169" t="s">
        <v>188</v>
      </c>
      <c r="C90" s="171">
        <v>200</v>
      </c>
      <c r="D90" s="171">
        <v>197</v>
      </c>
      <c r="E90" s="171">
        <v>185</v>
      </c>
      <c r="F90" s="171">
        <v>182</v>
      </c>
      <c r="G90" s="171">
        <v>219</v>
      </c>
      <c r="K90" s="199"/>
      <c r="L90" s="169" t="s">
        <v>188</v>
      </c>
      <c r="M90" s="171">
        <v>426</v>
      </c>
      <c r="N90" s="171">
        <v>416</v>
      </c>
      <c r="O90" s="171">
        <v>401</v>
      </c>
      <c r="P90" s="171">
        <v>398</v>
      </c>
      <c r="Q90" s="171">
        <v>487</v>
      </c>
      <c r="U90" s="199"/>
      <c r="V90" s="169" t="s">
        <v>188</v>
      </c>
      <c r="W90" s="171">
        <v>1091</v>
      </c>
      <c r="X90" s="171">
        <v>1046</v>
      </c>
      <c r="Y90" s="171">
        <v>1023</v>
      </c>
      <c r="Z90" s="171">
        <v>984</v>
      </c>
      <c r="AA90" s="171">
        <v>1114</v>
      </c>
    </row>
    <row r="91" spans="1:27" ht="15" customHeight="1" x14ac:dyDescent="0.3">
      <c r="A91" s="199"/>
      <c r="B91" s="169" t="s">
        <v>189</v>
      </c>
      <c r="C91" s="171">
        <v>205</v>
      </c>
      <c r="D91" s="171">
        <v>204</v>
      </c>
      <c r="E91" s="171">
        <v>188</v>
      </c>
      <c r="F91" s="171">
        <v>184</v>
      </c>
      <c r="G91" s="171">
        <v>227</v>
      </c>
      <c r="K91" s="199"/>
      <c r="L91" s="169" t="s">
        <v>189</v>
      </c>
      <c r="M91" s="171">
        <v>435</v>
      </c>
      <c r="N91" s="171">
        <v>432</v>
      </c>
      <c r="O91" s="171">
        <v>404</v>
      </c>
      <c r="P91" s="171">
        <v>403</v>
      </c>
      <c r="Q91" s="171">
        <v>499</v>
      </c>
      <c r="U91" s="199"/>
      <c r="V91" s="169" t="s">
        <v>189</v>
      </c>
      <c r="W91" s="171">
        <v>1115</v>
      </c>
      <c r="X91" s="171">
        <v>1095</v>
      </c>
      <c r="Y91" s="171">
        <v>1030</v>
      </c>
      <c r="Z91" s="171">
        <v>1002</v>
      </c>
      <c r="AA91" s="171">
        <v>1142</v>
      </c>
    </row>
    <row r="92" spans="1:27" ht="15" customHeight="1" x14ac:dyDescent="0.3">
      <c r="A92" s="199"/>
      <c r="B92" s="169" t="s">
        <v>190</v>
      </c>
      <c r="C92" s="171">
        <v>211</v>
      </c>
      <c r="D92" s="171">
        <v>211</v>
      </c>
      <c r="E92" s="171">
        <v>180</v>
      </c>
      <c r="F92" s="171">
        <v>201</v>
      </c>
      <c r="G92" s="171">
        <v>238</v>
      </c>
      <c r="K92" s="199"/>
      <c r="L92" s="169" t="s">
        <v>190</v>
      </c>
      <c r="M92" s="171">
        <v>451</v>
      </c>
      <c r="N92" s="171">
        <v>441</v>
      </c>
      <c r="O92" s="171">
        <v>381</v>
      </c>
      <c r="P92" s="171">
        <v>423</v>
      </c>
      <c r="Q92" s="171">
        <v>512</v>
      </c>
      <c r="U92" s="199"/>
      <c r="V92" s="169" t="s">
        <v>190</v>
      </c>
      <c r="W92" s="171">
        <v>1145</v>
      </c>
      <c r="X92" s="171">
        <v>1121</v>
      </c>
      <c r="Y92" s="171">
        <v>979</v>
      </c>
      <c r="Z92" s="171">
        <v>1060</v>
      </c>
      <c r="AA92" s="171">
        <v>1188</v>
      </c>
    </row>
    <row r="93" spans="1:27" ht="15" customHeight="1" x14ac:dyDescent="0.3">
      <c r="A93" s="199"/>
      <c r="B93" s="169" t="s">
        <v>191</v>
      </c>
      <c r="C93" s="171">
        <v>225</v>
      </c>
      <c r="D93" s="171">
        <v>203</v>
      </c>
      <c r="E93" s="171">
        <v>176</v>
      </c>
      <c r="F93" s="171">
        <v>223</v>
      </c>
      <c r="G93" s="171">
        <v>238</v>
      </c>
      <c r="K93" s="199"/>
      <c r="L93" s="169" t="s">
        <v>191</v>
      </c>
      <c r="M93" s="171">
        <v>462</v>
      </c>
      <c r="N93" s="171">
        <v>425</v>
      </c>
      <c r="O93" s="171">
        <v>370</v>
      </c>
      <c r="P93" s="171">
        <v>488</v>
      </c>
      <c r="Q93" s="171">
        <v>511</v>
      </c>
      <c r="U93" s="199"/>
      <c r="V93" s="169" t="s">
        <v>191</v>
      </c>
      <c r="W93" s="171">
        <v>1213</v>
      </c>
      <c r="X93" s="171">
        <v>1082</v>
      </c>
      <c r="Y93" s="171">
        <v>959</v>
      </c>
      <c r="Z93" s="171">
        <v>1230</v>
      </c>
      <c r="AA93" s="171">
        <v>1168</v>
      </c>
    </row>
    <row r="94" spans="1:27" ht="15" customHeight="1" x14ac:dyDescent="0.3">
      <c r="A94" s="199"/>
      <c r="B94" s="169" t="s">
        <v>192</v>
      </c>
      <c r="C94" s="171">
        <v>222</v>
      </c>
      <c r="D94" s="171">
        <v>206</v>
      </c>
      <c r="E94" s="171">
        <v>179</v>
      </c>
      <c r="F94" s="171">
        <v>212</v>
      </c>
      <c r="G94" s="171">
        <v>235</v>
      </c>
      <c r="K94" s="199"/>
      <c r="L94" s="169" t="s">
        <v>192</v>
      </c>
      <c r="M94" s="171">
        <v>440</v>
      </c>
      <c r="N94" s="171">
        <v>429</v>
      </c>
      <c r="O94" s="171">
        <v>382</v>
      </c>
      <c r="P94" s="171">
        <v>485</v>
      </c>
      <c r="Q94" s="171">
        <v>508</v>
      </c>
      <c r="U94" s="199"/>
      <c r="V94" s="169" t="s">
        <v>192</v>
      </c>
      <c r="W94" s="171">
        <v>1169</v>
      </c>
      <c r="X94" s="171">
        <v>1102</v>
      </c>
      <c r="Y94" s="171">
        <v>973</v>
      </c>
      <c r="Z94" s="171">
        <v>1160</v>
      </c>
      <c r="AA94" s="171">
        <v>1154</v>
      </c>
    </row>
    <row r="95" spans="1:27" ht="15" customHeight="1" x14ac:dyDescent="0.3">
      <c r="A95" s="199"/>
      <c r="B95" s="169" t="s">
        <v>193</v>
      </c>
      <c r="C95" s="171">
        <v>222</v>
      </c>
      <c r="D95" s="171">
        <v>205</v>
      </c>
      <c r="E95" s="171">
        <v>174</v>
      </c>
      <c r="F95" s="171">
        <v>207</v>
      </c>
      <c r="G95" s="171">
        <v>240</v>
      </c>
      <c r="K95" s="199"/>
      <c r="L95" s="169" t="s">
        <v>193</v>
      </c>
      <c r="M95" s="171">
        <v>450</v>
      </c>
      <c r="N95" s="171">
        <v>435</v>
      </c>
      <c r="O95" s="171">
        <v>381</v>
      </c>
      <c r="P95" s="171">
        <v>475</v>
      </c>
      <c r="Q95" s="171">
        <v>515</v>
      </c>
      <c r="U95" s="199"/>
      <c r="V95" s="169" t="s">
        <v>193</v>
      </c>
      <c r="W95" s="171">
        <v>1187</v>
      </c>
      <c r="X95" s="171">
        <v>1108</v>
      </c>
      <c r="Y95" s="171">
        <v>953</v>
      </c>
      <c r="Z95" s="171">
        <v>1075</v>
      </c>
      <c r="AA95" s="171">
        <v>1166</v>
      </c>
    </row>
    <row r="96" spans="1:27" ht="15" customHeight="1" x14ac:dyDescent="0.3">
      <c r="A96" s="199"/>
      <c r="B96" s="169" t="s">
        <v>194</v>
      </c>
      <c r="C96" s="171">
        <v>222</v>
      </c>
      <c r="D96" s="171">
        <v>203</v>
      </c>
      <c r="E96" s="171">
        <v>172</v>
      </c>
      <c r="F96" s="171">
        <v>207</v>
      </c>
      <c r="G96" s="171">
        <v>241</v>
      </c>
      <c r="K96" s="199"/>
      <c r="L96" s="169" t="s">
        <v>194</v>
      </c>
      <c r="M96" s="171">
        <v>460</v>
      </c>
      <c r="N96" s="171">
        <v>432</v>
      </c>
      <c r="O96" s="171">
        <v>377</v>
      </c>
      <c r="P96" s="171">
        <v>472</v>
      </c>
      <c r="Q96" s="171">
        <v>523</v>
      </c>
      <c r="U96" s="199"/>
      <c r="V96" s="169" t="s">
        <v>194</v>
      </c>
      <c r="W96" s="171">
        <v>1165</v>
      </c>
      <c r="X96" s="171">
        <v>1097</v>
      </c>
      <c r="Y96" s="171">
        <v>937</v>
      </c>
      <c r="Z96" s="171">
        <v>1077</v>
      </c>
      <c r="AA96" s="171">
        <v>1192</v>
      </c>
    </row>
    <row r="97" spans="1:27" ht="15" customHeight="1" x14ac:dyDescent="0.3">
      <c r="A97" s="199"/>
      <c r="B97" s="169" t="s">
        <v>195</v>
      </c>
      <c r="C97" s="171">
        <v>216</v>
      </c>
      <c r="D97" s="171">
        <v>193</v>
      </c>
      <c r="E97" s="171">
        <v>170</v>
      </c>
      <c r="F97" s="171">
        <v>210</v>
      </c>
      <c r="G97" s="171">
        <v>230</v>
      </c>
      <c r="K97" s="199"/>
      <c r="L97" s="169" t="s">
        <v>195</v>
      </c>
      <c r="M97" s="171">
        <v>439</v>
      </c>
      <c r="N97" s="171">
        <v>413</v>
      </c>
      <c r="O97" s="171">
        <v>369</v>
      </c>
      <c r="P97" s="171">
        <v>466</v>
      </c>
      <c r="Q97" s="171">
        <v>492</v>
      </c>
      <c r="U97" s="199"/>
      <c r="V97" s="169" t="s">
        <v>195</v>
      </c>
      <c r="W97" s="171">
        <v>1111</v>
      </c>
      <c r="X97" s="171">
        <v>1066</v>
      </c>
      <c r="Y97" s="171">
        <v>924</v>
      </c>
      <c r="Z97" s="171">
        <v>1077</v>
      </c>
      <c r="AA97" s="171">
        <v>1118</v>
      </c>
    </row>
    <row r="98" spans="1:27" ht="15" customHeight="1" x14ac:dyDescent="0.3">
      <c r="A98" s="199"/>
      <c r="B98" s="169" t="s">
        <v>196</v>
      </c>
      <c r="C98" s="171">
        <v>215</v>
      </c>
      <c r="D98" s="171">
        <v>192</v>
      </c>
      <c r="E98" s="171">
        <v>165</v>
      </c>
      <c r="F98" s="171">
        <v>211</v>
      </c>
      <c r="G98" s="171">
        <v>230</v>
      </c>
      <c r="K98" s="199"/>
      <c r="L98" s="169" t="s">
        <v>196</v>
      </c>
      <c r="M98" s="171">
        <v>429</v>
      </c>
      <c r="N98" s="171">
        <v>415</v>
      </c>
      <c r="O98" s="171">
        <v>360</v>
      </c>
      <c r="P98" s="171">
        <v>485</v>
      </c>
      <c r="Q98" s="171">
        <v>496</v>
      </c>
      <c r="U98" s="199"/>
      <c r="V98" s="169" t="s">
        <v>196</v>
      </c>
      <c r="W98" s="171">
        <v>1099</v>
      </c>
      <c r="X98" s="171">
        <v>1071</v>
      </c>
      <c r="Y98" s="171">
        <v>893</v>
      </c>
      <c r="Z98" s="171">
        <v>1094</v>
      </c>
      <c r="AA98" s="171">
        <v>1122</v>
      </c>
    </row>
    <row r="99" spans="1:27" ht="15" customHeight="1" x14ac:dyDescent="0.3">
      <c r="A99" s="172" t="s">
        <v>200</v>
      </c>
      <c r="K99" s="172" t="s">
        <v>200</v>
      </c>
      <c r="U99" s="172" t="s">
        <v>200</v>
      </c>
    </row>
  </sheetData>
  <mergeCells count="27">
    <mergeCell ref="U63:U74"/>
    <mergeCell ref="U75:U86"/>
    <mergeCell ref="U87:U98"/>
    <mergeCell ref="A63:A74"/>
    <mergeCell ref="A75:A86"/>
    <mergeCell ref="A87:A98"/>
    <mergeCell ref="K63:K74"/>
    <mergeCell ref="K75:K86"/>
    <mergeCell ref="K87:K98"/>
    <mergeCell ref="A1:G1"/>
    <mergeCell ref="U1:AA1"/>
    <mergeCell ref="U3:U14"/>
    <mergeCell ref="U15:U26"/>
    <mergeCell ref="U27:U38"/>
    <mergeCell ref="K1:Q1"/>
    <mergeCell ref="U39:U50"/>
    <mergeCell ref="U51:U62"/>
    <mergeCell ref="A3:A14"/>
    <mergeCell ref="A15:A26"/>
    <mergeCell ref="A27:A38"/>
    <mergeCell ref="A39:A50"/>
    <mergeCell ref="A51:A62"/>
    <mergeCell ref="K3:K14"/>
    <mergeCell ref="K15:K26"/>
    <mergeCell ref="K27:K38"/>
    <mergeCell ref="K39:K50"/>
    <mergeCell ref="K51:K62"/>
  </mergeCells>
  <pageMargins left="0.7" right="0.7" top="0.75" bottom="0.75" header="0.3" footer="0.3"/>
  <ignoredErrors>
    <ignoredError sqref="B3:B14 B92:B98 B15:B26 B27:B38 B39:B50 B51:B62 B63:B74 B75:B86 B87:B91 V3:V98 L3:L9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6074-AA7D-4D14-9465-73863FD1E86B}">
  <sheetPr>
    <tabColor theme="5" tint="-0.249977111117893"/>
  </sheetPr>
  <dimension ref="A3:H100"/>
  <sheetViews>
    <sheetView showGridLines="0" zoomScaleNormal="100" workbookViewId="0">
      <selection activeCell="A99" sqref="A99:D99"/>
    </sheetView>
  </sheetViews>
  <sheetFormatPr defaultRowHeight="10.199999999999999" x14ac:dyDescent="0.3"/>
  <cols>
    <col min="1" max="1" width="24.44140625" style="33" bestFit="1" customWidth="1"/>
    <col min="2" max="2" width="10.44140625" style="33" customWidth="1"/>
    <col min="3" max="7" width="7.77734375" style="33" customWidth="1"/>
    <col min="8" max="16384" width="8.88671875" style="33"/>
  </cols>
  <sheetData>
    <row r="3" spans="1:7" ht="15" customHeight="1" x14ac:dyDescent="0.3">
      <c r="A3" s="195" t="s">
        <v>114</v>
      </c>
      <c r="B3" s="195"/>
      <c r="C3" s="195"/>
      <c r="D3" s="195"/>
      <c r="E3" s="195"/>
      <c r="F3" s="195"/>
      <c r="G3" s="195"/>
    </row>
    <row r="4" spans="1:7" ht="15" customHeight="1" x14ac:dyDescent="0.3">
      <c r="A4" s="195" t="s">
        <v>135</v>
      </c>
      <c r="B4" s="195"/>
      <c r="C4" s="195"/>
      <c r="D4" s="195"/>
      <c r="E4" s="195"/>
      <c r="F4" s="195"/>
      <c r="G4" s="195"/>
    </row>
    <row r="5" spans="1:7" ht="15" customHeight="1" x14ac:dyDescent="0.3">
      <c r="A5" s="50" t="s">
        <v>126</v>
      </c>
      <c r="B5" s="51"/>
      <c r="C5" s="51" t="s">
        <v>88</v>
      </c>
      <c r="D5" s="51" t="s">
        <v>89</v>
      </c>
      <c r="E5" s="51" t="s">
        <v>90</v>
      </c>
      <c r="F5" s="51" t="s">
        <v>91</v>
      </c>
      <c r="G5" s="51" t="s">
        <v>4</v>
      </c>
    </row>
    <row r="6" spans="1:7" ht="15" customHeight="1" x14ac:dyDescent="0.3">
      <c r="A6" s="191" t="s">
        <v>95</v>
      </c>
      <c r="B6" s="33" t="s">
        <v>0</v>
      </c>
      <c r="C6" s="34">
        <v>53</v>
      </c>
      <c r="D6" s="34">
        <v>113</v>
      </c>
      <c r="E6" s="34">
        <v>302</v>
      </c>
      <c r="F6" s="34">
        <v>133</v>
      </c>
      <c r="G6" s="35">
        <v>601</v>
      </c>
    </row>
    <row r="7" spans="1:7" ht="15" customHeight="1" x14ac:dyDescent="0.3">
      <c r="A7" s="191"/>
      <c r="B7" s="33" t="s">
        <v>1</v>
      </c>
      <c r="C7" s="34">
        <v>471</v>
      </c>
      <c r="D7" s="34">
        <v>1053</v>
      </c>
      <c r="E7" s="34">
        <v>2207</v>
      </c>
      <c r="F7" s="34">
        <v>735</v>
      </c>
      <c r="G7" s="35">
        <v>4466</v>
      </c>
    </row>
    <row r="8" spans="1:7" ht="15" customHeight="1" x14ac:dyDescent="0.3">
      <c r="A8" s="191"/>
      <c r="B8" s="33" t="s">
        <v>2</v>
      </c>
      <c r="C8" s="34">
        <v>1092</v>
      </c>
      <c r="D8" s="34">
        <v>2359</v>
      </c>
      <c r="E8" s="34">
        <v>4844</v>
      </c>
      <c r="F8" s="34">
        <v>1641</v>
      </c>
      <c r="G8" s="35">
        <v>9936</v>
      </c>
    </row>
    <row r="9" spans="1:7" ht="15" customHeight="1" x14ac:dyDescent="0.3">
      <c r="A9" s="192" t="s">
        <v>131</v>
      </c>
      <c r="B9" s="36" t="s">
        <v>0</v>
      </c>
      <c r="C9" s="37">
        <v>44</v>
      </c>
      <c r="D9" s="37">
        <v>1</v>
      </c>
      <c r="E9" s="37">
        <v>4</v>
      </c>
      <c r="F9" s="37">
        <v>12</v>
      </c>
      <c r="G9" s="38">
        <v>61</v>
      </c>
    </row>
    <row r="10" spans="1:7" ht="15" customHeight="1" x14ac:dyDescent="0.3">
      <c r="A10" s="192"/>
      <c r="B10" s="36" t="s">
        <v>1</v>
      </c>
      <c r="C10" s="37">
        <v>489</v>
      </c>
      <c r="D10" s="37">
        <v>15</v>
      </c>
      <c r="E10" s="37">
        <v>21</v>
      </c>
      <c r="F10" s="37">
        <v>65</v>
      </c>
      <c r="G10" s="38">
        <v>590</v>
      </c>
    </row>
    <row r="11" spans="1:7" ht="15" customHeight="1" x14ac:dyDescent="0.3">
      <c r="A11" s="192"/>
      <c r="B11" s="36" t="s">
        <v>2</v>
      </c>
      <c r="C11" s="37">
        <v>1209</v>
      </c>
      <c r="D11" s="37">
        <v>19</v>
      </c>
      <c r="E11" s="37">
        <v>70</v>
      </c>
      <c r="F11" s="37">
        <v>166</v>
      </c>
      <c r="G11" s="38">
        <v>1464</v>
      </c>
    </row>
    <row r="12" spans="1:7" ht="15" customHeight="1" x14ac:dyDescent="0.3">
      <c r="A12" s="191" t="s">
        <v>97</v>
      </c>
      <c r="B12" s="33" t="s">
        <v>0</v>
      </c>
      <c r="C12" s="34">
        <v>2</v>
      </c>
      <c r="D12" s="34">
        <v>3</v>
      </c>
      <c r="E12" s="34">
        <v>25</v>
      </c>
      <c r="F12" s="34">
        <v>31</v>
      </c>
      <c r="G12" s="35">
        <v>61</v>
      </c>
    </row>
    <row r="13" spans="1:7" ht="15" customHeight="1" x14ac:dyDescent="0.3">
      <c r="A13" s="191"/>
      <c r="B13" s="33" t="s">
        <v>1</v>
      </c>
      <c r="C13" s="34">
        <v>13</v>
      </c>
      <c r="D13" s="34">
        <v>22</v>
      </c>
      <c r="E13" s="34">
        <v>155</v>
      </c>
      <c r="F13" s="34">
        <v>177</v>
      </c>
      <c r="G13" s="35">
        <v>367</v>
      </c>
    </row>
    <row r="14" spans="1:7" ht="15" customHeight="1" x14ac:dyDescent="0.3">
      <c r="A14" s="191"/>
      <c r="B14" s="33" t="s">
        <v>2</v>
      </c>
      <c r="C14" s="34">
        <v>31</v>
      </c>
      <c r="D14" s="34">
        <v>50</v>
      </c>
      <c r="E14" s="34">
        <v>318</v>
      </c>
      <c r="F14" s="34">
        <v>357</v>
      </c>
      <c r="G14" s="35">
        <v>756</v>
      </c>
    </row>
    <row r="15" spans="1:7" ht="15" customHeight="1" x14ac:dyDescent="0.3">
      <c r="A15" s="192" t="s">
        <v>127</v>
      </c>
      <c r="B15" s="36" t="s">
        <v>0</v>
      </c>
      <c r="C15" s="37">
        <v>4</v>
      </c>
      <c r="D15" s="37">
        <v>12</v>
      </c>
      <c r="E15" s="37">
        <v>5</v>
      </c>
      <c r="F15" s="37">
        <v>3</v>
      </c>
      <c r="G15" s="38">
        <v>24</v>
      </c>
    </row>
    <row r="16" spans="1:7" ht="15" customHeight="1" x14ac:dyDescent="0.3">
      <c r="A16" s="192"/>
      <c r="B16" s="36" t="s">
        <v>1</v>
      </c>
      <c r="C16" s="37">
        <v>28</v>
      </c>
      <c r="D16" s="37">
        <v>112</v>
      </c>
      <c r="E16" s="37">
        <v>28</v>
      </c>
      <c r="F16" s="37">
        <v>25</v>
      </c>
      <c r="G16" s="38">
        <v>193</v>
      </c>
    </row>
    <row r="17" spans="1:7" ht="15" customHeight="1" x14ac:dyDescent="0.3">
      <c r="A17" s="192"/>
      <c r="B17" s="36" t="s">
        <v>2</v>
      </c>
      <c r="C17" s="37">
        <v>67</v>
      </c>
      <c r="D17" s="37">
        <v>288</v>
      </c>
      <c r="E17" s="37">
        <v>62</v>
      </c>
      <c r="F17" s="37">
        <v>44</v>
      </c>
      <c r="G17" s="38">
        <v>461</v>
      </c>
    </row>
    <row r="18" spans="1:7" ht="15" customHeight="1" x14ac:dyDescent="0.3">
      <c r="A18" s="191" t="s">
        <v>128</v>
      </c>
      <c r="B18" s="33" t="s">
        <v>0</v>
      </c>
      <c r="C18" s="34">
        <v>12</v>
      </c>
      <c r="D18" s="34">
        <v>2</v>
      </c>
      <c r="E18" s="34">
        <v>1</v>
      </c>
      <c r="F18" s="34">
        <v>0</v>
      </c>
      <c r="G18" s="35">
        <v>15</v>
      </c>
    </row>
    <row r="19" spans="1:7" ht="15" customHeight="1" x14ac:dyDescent="0.3">
      <c r="A19" s="191"/>
      <c r="B19" s="33" t="s">
        <v>1</v>
      </c>
      <c r="C19" s="34">
        <v>149</v>
      </c>
      <c r="D19" s="34">
        <v>16</v>
      </c>
      <c r="E19" s="34">
        <v>11</v>
      </c>
      <c r="F19" s="34">
        <v>0</v>
      </c>
      <c r="G19" s="35">
        <v>176</v>
      </c>
    </row>
    <row r="20" spans="1:7" ht="15" customHeight="1" x14ac:dyDescent="0.3">
      <c r="A20" s="191"/>
      <c r="B20" s="33" t="s">
        <v>2</v>
      </c>
      <c r="C20" s="34">
        <v>308</v>
      </c>
      <c r="D20" s="34">
        <v>40</v>
      </c>
      <c r="E20" s="34">
        <v>28</v>
      </c>
      <c r="F20" s="34">
        <v>0</v>
      </c>
      <c r="G20" s="35">
        <v>376</v>
      </c>
    </row>
    <row r="21" spans="1:7" ht="15" customHeight="1" x14ac:dyDescent="0.3">
      <c r="A21" s="192" t="s">
        <v>132</v>
      </c>
      <c r="B21" s="39" t="s">
        <v>0</v>
      </c>
      <c r="C21" s="37">
        <v>7</v>
      </c>
      <c r="D21" s="37">
        <v>0</v>
      </c>
      <c r="E21" s="37">
        <v>0</v>
      </c>
      <c r="F21" s="37">
        <v>0</v>
      </c>
      <c r="G21" s="38">
        <v>7</v>
      </c>
    </row>
    <row r="22" spans="1:7" ht="15" customHeight="1" x14ac:dyDescent="0.3">
      <c r="A22" s="192"/>
      <c r="B22" s="39" t="s">
        <v>1</v>
      </c>
      <c r="C22" s="37">
        <v>47</v>
      </c>
      <c r="D22" s="37">
        <v>0</v>
      </c>
      <c r="E22" s="37">
        <v>0</v>
      </c>
      <c r="F22" s="37">
        <v>0</v>
      </c>
      <c r="G22" s="38">
        <v>47</v>
      </c>
    </row>
    <row r="23" spans="1:7" ht="15" customHeight="1" x14ac:dyDescent="0.3">
      <c r="A23" s="192"/>
      <c r="B23" s="39" t="s">
        <v>2</v>
      </c>
      <c r="C23" s="37">
        <v>119</v>
      </c>
      <c r="D23" s="37">
        <v>0</v>
      </c>
      <c r="E23" s="37">
        <v>0</v>
      </c>
      <c r="F23" s="37">
        <v>0</v>
      </c>
      <c r="G23" s="38">
        <v>119</v>
      </c>
    </row>
    <row r="24" spans="1:7" ht="15" customHeight="1" x14ac:dyDescent="0.3">
      <c r="A24" s="191" t="s">
        <v>129</v>
      </c>
      <c r="B24" s="33" t="s">
        <v>0</v>
      </c>
      <c r="C24" s="34">
        <v>1</v>
      </c>
      <c r="D24" s="34">
        <v>2</v>
      </c>
      <c r="E24" s="34">
        <v>1</v>
      </c>
      <c r="F24" s="34">
        <v>1</v>
      </c>
      <c r="G24" s="35">
        <v>5</v>
      </c>
    </row>
    <row r="25" spans="1:7" ht="15" customHeight="1" x14ac:dyDescent="0.3">
      <c r="A25" s="191"/>
      <c r="B25" s="33" t="s">
        <v>1</v>
      </c>
      <c r="C25" s="34">
        <v>5</v>
      </c>
      <c r="D25" s="34">
        <v>15</v>
      </c>
      <c r="E25" s="34">
        <v>3</v>
      </c>
      <c r="F25" s="34">
        <v>6</v>
      </c>
      <c r="G25" s="35">
        <v>29</v>
      </c>
    </row>
    <row r="26" spans="1:7" ht="15" customHeight="1" x14ac:dyDescent="0.3">
      <c r="A26" s="191"/>
      <c r="B26" s="33" t="s">
        <v>2</v>
      </c>
      <c r="C26" s="34">
        <v>20</v>
      </c>
      <c r="D26" s="34">
        <v>30</v>
      </c>
      <c r="E26" s="34">
        <v>7</v>
      </c>
      <c r="F26" s="34">
        <v>18</v>
      </c>
      <c r="G26" s="35">
        <v>75</v>
      </c>
    </row>
    <row r="27" spans="1:7" ht="15" customHeight="1" x14ac:dyDescent="0.3">
      <c r="A27" s="192" t="s">
        <v>130</v>
      </c>
      <c r="B27" s="39" t="s">
        <v>0</v>
      </c>
      <c r="C27" s="37">
        <v>1</v>
      </c>
      <c r="D27" s="37">
        <v>0</v>
      </c>
      <c r="E27" s="37">
        <v>0</v>
      </c>
      <c r="F27" s="37">
        <v>0</v>
      </c>
      <c r="G27" s="38">
        <v>1</v>
      </c>
    </row>
    <row r="28" spans="1:7" ht="15" customHeight="1" x14ac:dyDescent="0.3">
      <c r="A28" s="192"/>
      <c r="B28" s="39" t="s">
        <v>1</v>
      </c>
      <c r="C28" s="37">
        <v>9</v>
      </c>
      <c r="D28" s="37">
        <v>0</v>
      </c>
      <c r="E28" s="37">
        <v>0</v>
      </c>
      <c r="F28" s="37">
        <v>0</v>
      </c>
      <c r="G28" s="38">
        <v>9</v>
      </c>
    </row>
    <row r="29" spans="1:7" ht="15" customHeight="1" x14ac:dyDescent="0.3">
      <c r="A29" s="192"/>
      <c r="B29" s="39" t="s">
        <v>2</v>
      </c>
      <c r="C29" s="37">
        <v>17</v>
      </c>
      <c r="D29" s="37">
        <v>0</v>
      </c>
      <c r="E29" s="37">
        <v>0</v>
      </c>
      <c r="F29" s="37">
        <v>0</v>
      </c>
      <c r="G29" s="38">
        <v>17</v>
      </c>
    </row>
    <row r="30" spans="1:7" ht="15" customHeight="1" x14ac:dyDescent="0.3">
      <c r="A30" s="202" t="s">
        <v>4</v>
      </c>
      <c r="B30" s="130" t="s">
        <v>0</v>
      </c>
      <c r="C30" s="132">
        <f t="shared" ref="C30:G30" si="0">C6+C9+C12+C15+C18+C21+C24+C27</f>
        <v>124</v>
      </c>
      <c r="D30" s="132">
        <f t="shared" si="0"/>
        <v>133</v>
      </c>
      <c r="E30" s="132">
        <f t="shared" si="0"/>
        <v>338</v>
      </c>
      <c r="F30" s="132">
        <f t="shared" si="0"/>
        <v>180</v>
      </c>
      <c r="G30" s="132">
        <f t="shared" si="0"/>
        <v>775</v>
      </c>
    </row>
    <row r="31" spans="1:7" ht="15" customHeight="1" x14ac:dyDescent="0.3">
      <c r="A31" s="202"/>
      <c r="B31" s="130" t="s">
        <v>1</v>
      </c>
      <c r="C31" s="132">
        <f t="shared" ref="C31:G31" si="1">C7+C10+C13+C16+C19+C22+C25+C28</f>
        <v>1211</v>
      </c>
      <c r="D31" s="132">
        <f t="shared" si="1"/>
        <v>1233</v>
      </c>
      <c r="E31" s="132">
        <f t="shared" si="1"/>
        <v>2425</v>
      </c>
      <c r="F31" s="132">
        <f t="shared" si="1"/>
        <v>1008</v>
      </c>
      <c r="G31" s="132">
        <f t="shared" si="1"/>
        <v>5877</v>
      </c>
    </row>
    <row r="32" spans="1:7" ht="15" customHeight="1" x14ac:dyDescent="0.3">
      <c r="A32" s="202"/>
      <c r="B32" s="130" t="s">
        <v>2</v>
      </c>
      <c r="C32" s="132">
        <f t="shared" ref="C32:G32" si="2">C8+C11+C14+C17+C20+C23+C26+C29</f>
        <v>2863</v>
      </c>
      <c r="D32" s="132">
        <f t="shared" si="2"/>
        <v>2786</v>
      </c>
      <c r="E32" s="132">
        <f t="shared" si="2"/>
        <v>5329</v>
      </c>
      <c r="F32" s="132">
        <f t="shared" si="2"/>
        <v>2226</v>
      </c>
      <c r="G32" s="132">
        <f t="shared" si="2"/>
        <v>13204</v>
      </c>
    </row>
    <row r="33" spans="1:7" ht="15" customHeight="1" x14ac:dyDescent="0.3">
      <c r="A33" s="190" t="s">
        <v>156</v>
      </c>
      <c r="B33" s="190"/>
      <c r="C33" s="190"/>
      <c r="D33" s="190"/>
      <c r="E33" s="40"/>
      <c r="F33" s="40"/>
      <c r="G33" s="40"/>
    </row>
    <row r="34" spans="1:7" ht="15" customHeight="1" x14ac:dyDescent="0.3"/>
    <row r="35" spans="1:7" ht="15" customHeight="1" x14ac:dyDescent="0.3"/>
    <row r="36" spans="1:7" ht="15" customHeight="1" x14ac:dyDescent="0.3">
      <c r="A36" s="195" t="s">
        <v>114</v>
      </c>
      <c r="B36" s="195"/>
      <c r="C36" s="195"/>
      <c r="D36" s="195"/>
      <c r="E36" s="195"/>
      <c r="F36" s="195"/>
      <c r="G36" s="195"/>
    </row>
    <row r="37" spans="1:7" ht="15" customHeight="1" x14ac:dyDescent="0.3">
      <c r="A37" s="195" t="s">
        <v>125</v>
      </c>
      <c r="B37" s="195"/>
      <c r="C37" s="195"/>
      <c r="D37" s="195"/>
      <c r="E37" s="195"/>
      <c r="F37" s="195"/>
      <c r="G37" s="195"/>
    </row>
    <row r="38" spans="1:7" ht="15" customHeight="1" x14ac:dyDescent="0.3">
      <c r="A38" s="50" t="s">
        <v>126</v>
      </c>
      <c r="B38" s="51"/>
      <c r="C38" s="51" t="s">
        <v>88</v>
      </c>
      <c r="D38" s="51" t="s">
        <v>89</v>
      </c>
      <c r="E38" s="51" t="s">
        <v>90</v>
      </c>
      <c r="F38" s="51" t="s">
        <v>91</v>
      </c>
      <c r="G38" s="51" t="s">
        <v>4</v>
      </c>
    </row>
    <row r="39" spans="1:7" ht="15" customHeight="1" x14ac:dyDescent="0.3">
      <c r="A39" s="192" t="s">
        <v>95</v>
      </c>
      <c r="B39" s="39" t="s">
        <v>0</v>
      </c>
      <c r="C39" s="37">
        <v>53</v>
      </c>
      <c r="D39" s="37">
        <v>113</v>
      </c>
      <c r="E39" s="37">
        <v>303</v>
      </c>
      <c r="F39" s="37">
        <v>136</v>
      </c>
      <c r="G39" s="38">
        <f>SUM(C39:F39)</f>
        <v>605</v>
      </c>
    </row>
    <row r="40" spans="1:7" ht="15" customHeight="1" x14ac:dyDescent="0.3">
      <c r="A40" s="192"/>
      <c r="B40" s="39" t="s">
        <v>1</v>
      </c>
      <c r="C40" s="37">
        <v>471</v>
      </c>
      <c r="D40" s="37">
        <v>1053</v>
      </c>
      <c r="E40" s="37">
        <v>2227</v>
      </c>
      <c r="F40" s="37">
        <v>756</v>
      </c>
      <c r="G40" s="38">
        <f>SUM(C40:F40)</f>
        <v>4507</v>
      </c>
    </row>
    <row r="41" spans="1:7" ht="15" customHeight="1" x14ac:dyDescent="0.3">
      <c r="A41" s="192"/>
      <c r="B41" s="39" t="s">
        <v>2</v>
      </c>
      <c r="C41" s="37">
        <v>1092</v>
      </c>
      <c r="D41" s="37">
        <v>2359</v>
      </c>
      <c r="E41" s="37">
        <v>4884</v>
      </c>
      <c r="F41" s="37">
        <v>1695</v>
      </c>
      <c r="G41" s="38">
        <f>SUM(C41:F41)</f>
        <v>10030</v>
      </c>
    </row>
    <row r="42" spans="1:7" ht="15" customHeight="1" x14ac:dyDescent="0.3">
      <c r="A42" s="191" t="s">
        <v>131</v>
      </c>
      <c r="B42" s="33" t="s">
        <v>0</v>
      </c>
      <c r="C42" s="34">
        <v>44</v>
      </c>
      <c r="D42" s="34">
        <v>1</v>
      </c>
      <c r="E42" s="34">
        <v>4</v>
      </c>
      <c r="F42" s="34">
        <v>12</v>
      </c>
      <c r="G42" s="35">
        <f>SUM(C42:F42)</f>
        <v>61</v>
      </c>
    </row>
    <row r="43" spans="1:7" ht="15" customHeight="1" x14ac:dyDescent="0.3">
      <c r="A43" s="191"/>
      <c r="B43" s="33" t="s">
        <v>1</v>
      </c>
      <c r="C43" s="34">
        <v>489</v>
      </c>
      <c r="D43" s="34">
        <v>15</v>
      </c>
      <c r="E43" s="34">
        <v>21</v>
      </c>
      <c r="F43" s="34">
        <v>65</v>
      </c>
      <c r="G43" s="35">
        <f t="shared" ref="G43:G44" si="3">SUM(C43:F43)</f>
        <v>590</v>
      </c>
    </row>
    <row r="44" spans="1:7" ht="15" customHeight="1" x14ac:dyDescent="0.3">
      <c r="A44" s="191"/>
      <c r="B44" s="33" t="s">
        <v>2</v>
      </c>
      <c r="C44" s="34">
        <v>1209</v>
      </c>
      <c r="D44" s="34">
        <v>19</v>
      </c>
      <c r="E44" s="34">
        <v>70</v>
      </c>
      <c r="F44" s="34">
        <v>166</v>
      </c>
      <c r="G44" s="35">
        <f t="shared" si="3"/>
        <v>1464</v>
      </c>
    </row>
    <row r="45" spans="1:7" ht="15" customHeight="1" x14ac:dyDescent="0.3">
      <c r="A45" s="192" t="s">
        <v>97</v>
      </c>
      <c r="B45" s="39" t="s">
        <v>0</v>
      </c>
      <c r="C45" s="37">
        <v>2</v>
      </c>
      <c r="D45" s="37">
        <v>3</v>
      </c>
      <c r="E45" s="37">
        <v>25</v>
      </c>
      <c r="F45" s="37">
        <v>31</v>
      </c>
      <c r="G45" s="38">
        <f>SUM(C45:F45)</f>
        <v>61</v>
      </c>
    </row>
    <row r="46" spans="1:7" ht="15" customHeight="1" x14ac:dyDescent="0.3">
      <c r="A46" s="192"/>
      <c r="B46" s="39" t="s">
        <v>1</v>
      </c>
      <c r="C46" s="37">
        <v>13</v>
      </c>
      <c r="D46" s="37">
        <v>22</v>
      </c>
      <c r="E46" s="37">
        <v>155</v>
      </c>
      <c r="F46" s="37">
        <v>177</v>
      </c>
      <c r="G46" s="38">
        <f>SUM(C46:F46)</f>
        <v>367</v>
      </c>
    </row>
    <row r="47" spans="1:7" ht="15" customHeight="1" x14ac:dyDescent="0.3">
      <c r="A47" s="192"/>
      <c r="B47" s="39" t="s">
        <v>2</v>
      </c>
      <c r="C47" s="37">
        <v>31</v>
      </c>
      <c r="D47" s="37">
        <v>50</v>
      </c>
      <c r="E47" s="37">
        <v>318</v>
      </c>
      <c r="F47" s="37">
        <v>357</v>
      </c>
      <c r="G47" s="38">
        <f>SUM(C47:F47)</f>
        <v>756</v>
      </c>
    </row>
    <row r="48" spans="1:7" ht="15" customHeight="1" x14ac:dyDescent="0.3">
      <c r="A48" s="191" t="s">
        <v>127</v>
      </c>
      <c r="B48" s="33" t="s">
        <v>0</v>
      </c>
      <c r="C48" s="34">
        <v>4</v>
      </c>
      <c r="D48" s="34">
        <v>12</v>
      </c>
      <c r="E48" s="34">
        <v>5</v>
      </c>
      <c r="F48" s="34">
        <v>3</v>
      </c>
      <c r="G48" s="35">
        <f t="shared" ref="G48:G60" si="4">SUM(C48:F48)</f>
        <v>24</v>
      </c>
    </row>
    <row r="49" spans="1:7" ht="15" customHeight="1" x14ac:dyDescent="0.3">
      <c r="A49" s="191"/>
      <c r="B49" s="33" t="s">
        <v>1</v>
      </c>
      <c r="C49" s="34">
        <v>28</v>
      </c>
      <c r="D49" s="34">
        <v>112</v>
      </c>
      <c r="E49" s="34">
        <v>28</v>
      </c>
      <c r="F49" s="34">
        <v>25</v>
      </c>
      <c r="G49" s="35">
        <f t="shared" si="4"/>
        <v>193</v>
      </c>
    </row>
    <row r="50" spans="1:7" ht="15" customHeight="1" x14ac:dyDescent="0.3">
      <c r="A50" s="191"/>
      <c r="B50" s="33" t="s">
        <v>2</v>
      </c>
      <c r="C50" s="34">
        <v>67</v>
      </c>
      <c r="D50" s="34">
        <v>288</v>
      </c>
      <c r="E50" s="34">
        <v>62</v>
      </c>
      <c r="F50" s="34">
        <v>44</v>
      </c>
      <c r="G50" s="35">
        <f t="shared" si="4"/>
        <v>461</v>
      </c>
    </row>
    <row r="51" spans="1:7" ht="15" customHeight="1" x14ac:dyDescent="0.3">
      <c r="A51" s="192" t="s">
        <v>128</v>
      </c>
      <c r="B51" s="39" t="s">
        <v>0</v>
      </c>
      <c r="C51" s="37">
        <v>12</v>
      </c>
      <c r="D51" s="37">
        <v>2</v>
      </c>
      <c r="E51" s="37">
        <v>1</v>
      </c>
      <c r="F51" s="37">
        <v>0</v>
      </c>
      <c r="G51" s="38">
        <f t="shared" si="4"/>
        <v>15</v>
      </c>
    </row>
    <row r="52" spans="1:7" ht="15" customHeight="1" x14ac:dyDescent="0.3">
      <c r="A52" s="192"/>
      <c r="B52" s="39" t="s">
        <v>1</v>
      </c>
      <c r="C52" s="37">
        <v>149</v>
      </c>
      <c r="D52" s="37">
        <v>16</v>
      </c>
      <c r="E52" s="37">
        <v>11</v>
      </c>
      <c r="F52" s="37">
        <v>0</v>
      </c>
      <c r="G52" s="38">
        <f t="shared" si="4"/>
        <v>176</v>
      </c>
    </row>
    <row r="53" spans="1:7" ht="15" customHeight="1" x14ac:dyDescent="0.3">
      <c r="A53" s="192"/>
      <c r="B53" s="39" t="s">
        <v>2</v>
      </c>
      <c r="C53" s="37">
        <v>308</v>
      </c>
      <c r="D53" s="37">
        <v>40</v>
      </c>
      <c r="E53" s="37">
        <v>28</v>
      </c>
      <c r="F53" s="37">
        <v>0</v>
      </c>
      <c r="G53" s="38">
        <f t="shared" si="4"/>
        <v>376</v>
      </c>
    </row>
    <row r="54" spans="1:7" ht="15" customHeight="1" x14ac:dyDescent="0.3">
      <c r="A54" s="191" t="s">
        <v>132</v>
      </c>
      <c r="B54" s="33" t="s">
        <v>0</v>
      </c>
      <c r="C54" s="34">
        <v>7</v>
      </c>
      <c r="D54" s="34">
        <v>0</v>
      </c>
      <c r="E54" s="34">
        <v>0</v>
      </c>
      <c r="F54" s="34">
        <v>0</v>
      </c>
      <c r="G54" s="35">
        <f>SUM(C54:F54)</f>
        <v>7</v>
      </c>
    </row>
    <row r="55" spans="1:7" ht="15" customHeight="1" x14ac:dyDescent="0.3">
      <c r="A55" s="191"/>
      <c r="B55" s="33" t="s">
        <v>1</v>
      </c>
      <c r="C55" s="34">
        <v>47</v>
      </c>
      <c r="D55" s="34">
        <v>0</v>
      </c>
      <c r="E55" s="34">
        <v>0</v>
      </c>
      <c r="F55" s="34">
        <v>0</v>
      </c>
      <c r="G55" s="35">
        <f>SUM(C55:F55)</f>
        <v>47</v>
      </c>
    </row>
    <row r="56" spans="1:7" ht="15" customHeight="1" x14ac:dyDescent="0.3">
      <c r="A56" s="191"/>
      <c r="B56" s="33" t="s">
        <v>2</v>
      </c>
      <c r="C56" s="34">
        <v>119</v>
      </c>
      <c r="D56" s="34">
        <v>0</v>
      </c>
      <c r="E56" s="34">
        <v>0</v>
      </c>
      <c r="F56" s="34">
        <v>0</v>
      </c>
      <c r="G56" s="35">
        <f>SUM(C56:F56)</f>
        <v>119</v>
      </c>
    </row>
    <row r="57" spans="1:7" ht="15" customHeight="1" x14ac:dyDescent="0.3">
      <c r="A57" s="192" t="s">
        <v>129</v>
      </c>
      <c r="B57" s="39" t="s">
        <v>0</v>
      </c>
      <c r="C57" s="37">
        <v>1</v>
      </c>
      <c r="D57" s="37">
        <v>2</v>
      </c>
      <c r="E57" s="37">
        <v>1</v>
      </c>
      <c r="F57" s="37">
        <v>1</v>
      </c>
      <c r="G57" s="38">
        <f t="shared" si="4"/>
        <v>5</v>
      </c>
    </row>
    <row r="58" spans="1:7" ht="15" customHeight="1" x14ac:dyDescent="0.3">
      <c r="A58" s="192"/>
      <c r="B58" s="39" t="s">
        <v>1</v>
      </c>
      <c r="C58" s="37">
        <v>5</v>
      </c>
      <c r="D58" s="37">
        <v>15</v>
      </c>
      <c r="E58" s="37">
        <v>3</v>
      </c>
      <c r="F58" s="37">
        <v>6</v>
      </c>
      <c r="G58" s="38">
        <f t="shared" si="4"/>
        <v>29</v>
      </c>
    </row>
    <row r="59" spans="1:7" ht="15" customHeight="1" x14ac:dyDescent="0.3">
      <c r="A59" s="192"/>
      <c r="B59" s="39" t="s">
        <v>2</v>
      </c>
      <c r="C59" s="37">
        <v>20</v>
      </c>
      <c r="D59" s="37">
        <v>30</v>
      </c>
      <c r="E59" s="37">
        <v>7</v>
      </c>
      <c r="F59" s="37">
        <v>18</v>
      </c>
      <c r="G59" s="38">
        <f t="shared" si="4"/>
        <v>75</v>
      </c>
    </row>
    <row r="60" spans="1:7" ht="15" customHeight="1" x14ac:dyDescent="0.3">
      <c r="A60" s="191" t="s">
        <v>130</v>
      </c>
      <c r="B60" s="33" t="s">
        <v>0</v>
      </c>
      <c r="C60" s="34">
        <v>1</v>
      </c>
      <c r="D60" s="34">
        <v>0</v>
      </c>
      <c r="E60" s="34">
        <v>0</v>
      </c>
      <c r="F60" s="34">
        <v>0</v>
      </c>
      <c r="G60" s="35">
        <f t="shared" si="4"/>
        <v>1</v>
      </c>
    </row>
    <row r="61" spans="1:7" ht="15" customHeight="1" x14ac:dyDescent="0.3">
      <c r="A61" s="191"/>
      <c r="B61" s="33" t="s">
        <v>1</v>
      </c>
      <c r="C61" s="34">
        <v>9</v>
      </c>
      <c r="D61" s="34">
        <v>0</v>
      </c>
      <c r="E61" s="34">
        <v>0</v>
      </c>
      <c r="F61" s="34">
        <v>0</v>
      </c>
      <c r="G61" s="35">
        <f t="shared" ref="G61:G62" si="5">SUM(C61:F61)</f>
        <v>9</v>
      </c>
    </row>
    <row r="62" spans="1:7" ht="15" customHeight="1" x14ac:dyDescent="0.3">
      <c r="A62" s="191"/>
      <c r="B62" s="33" t="s">
        <v>2</v>
      </c>
      <c r="C62" s="34">
        <v>17</v>
      </c>
      <c r="D62" s="34">
        <v>0</v>
      </c>
      <c r="E62" s="34">
        <v>0</v>
      </c>
      <c r="F62" s="34">
        <v>0</v>
      </c>
      <c r="G62" s="35">
        <f t="shared" si="5"/>
        <v>17</v>
      </c>
    </row>
    <row r="63" spans="1:7" ht="15" customHeight="1" x14ac:dyDescent="0.3">
      <c r="A63" s="202" t="s">
        <v>4</v>
      </c>
      <c r="B63" s="130" t="s">
        <v>0</v>
      </c>
      <c r="C63" s="132">
        <f t="shared" ref="C63:G65" si="6">C48+C51+C57+C60+C42+C39+C54+C45</f>
        <v>124</v>
      </c>
      <c r="D63" s="132">
        <f t="shared" si="6"/>
        <v>133</v>
      </c>
      <c r="E63" s="132">
        <f t="shared" si="6"/>
        <v>339</v>
      </c>
      <c r="F63" s="132">
        <f t="shared" si="6"/>
        <v>183</v>
      </c>
      <c r="G63" s="132">
        <f t="shared" si="6"/>
        <v>779</v>
      </c>
    </row>
    <row r="64" spans="1:7" ht="15" customHeight="1" x14ac:dyDescent="0.3">
      <c r="A64" s="202"/>
      <c r="B64" s="130" t="s">
        <v>1</v>
      </c>
      <c r="C64" s="132">
        <f t="shared" si="6"/>
        <v>1211</v>
      </c>
      <c r="D64" s="132">
        <f t="shared" si="6"/>
        <v>1233</v>
      </c>
      <c r="E64" s="132">
        <f t="shared" si="6"/>
        <v>2445</v>
      </c>
      <c r="F64" s="132">
        <f t="shared" si="6"/>
        <v>1029</v>
      </c>
      <c r="G64" s="132">
        <f t="shared" si="6"/>
        <v>5918</v>
      </c>
    </row>
    <row r="65" spans="1:7" ht="15" customHeight="1" x14ac:dyDescent="0.3">
      <c r="A65" s="202"/>
      <c r="B65" s="130" t="s">
        <v>2</v>
      </c>
      <c r="C65" s="132">
        <f t="shared" si="6"/>
        <v>2863</v>
      </c>
      <c r="D65" s="132">
        <f t="shared" si="6"/>
        <v>2786</v>
      </c>
      <c r="E65" s="132">
        <f t="shared" si="6"/>
        <v>5369</v>
      </c>
      <c r="F65" s="132">
        <f t="shared" si="6"/>
        <v>2280</v>
      </c>
      <c r="G65" s="132">
        <f t="shared" si="6"/>
        <v>13298</v>
      </c>
    </row>
    <row r="66" spans="1:7" ht="15" customHeight="1" x14ac:dyDescent="0.3">
      <c r="A66" s="186" t="s">
        <v>156</v>
      </c>
      <c r="B66" s="186"/>
      <c r="C66" s="186"/>
      <c r="D66" s="186"/>
      <c r="E66" s="40"/>
      <c r="F66" s="40"/>
      <c r="G66" s="40"/>
    </row>
    <row r="67" spans="1:7" ht="15" customHeight="1" x14ac:dyDescent="0.3">
      <c r="A67" s="41"/>
      <c r="B67" s="41"/>
      <c r="C67" s="41"/>
      <c r="D67" s="41"/>
      <c r="E67" s="40"/>
      <c r="F67" s="40"/>
      <c r="G67" s="40"/>
    </row>
    <row r="68" spans="1:7" ht="15" customHeight="1" x14ac:dyDescent="0.3">
      <c r="A68" s="41"/>
      <c r="B68" s="41"/>
      <c r="C68" s="41"/>
      <c r="D68" s="41"/>
      <c r="E68" s="40"/>
      <c r="F68" s="40"/>
      <c r="G68" s="40"/>
    </row>
    <row r="69" spans="1:7" ht="15" customHeight="1" x14ac:dyDescent="0.3">
      <c r="A69" s="195" t="s">
        <v>114</v>
      </c>
      <c r="B69" s="195"/>
      <c r="C69" s="195"/>
      <c r="D69" s="195"/>
      <c r="E69" s="195"/>
      <c r="F69" s="195"/>
      <c r="G69" s="195"/>
    </row>
    <row r="70" spans="1:7" ht="15" customHeight="1" x14ac:dyDescent="0.3">
      <c r="A70" s="195" t="s">
        <v>124</v>
      </c>
      <c r="B70" s="195"/>
      <c r="C70" s="195"/>
      <c r="D70" s="195"/>
      <c r="E70" s="195"/>
      <c r="F70" s="195"/>
      <c r="G70" s="195"/>
    </row>
    <row r="71" spans="1:7" ht="15" customHeight="1" x14ac:dyDescent="0.3">
      <c r="A71" s="50" t="s">
        <v>67</v>
      </c>
      <c r="B71" s="51"/>
      <c r="C71" s="51" t="s">
        <v>88</v>
      </c>
      <c r="D71" s="51" t="s">
        <v>89</v>
      </c>
      <c r="E71" s="51" t="s">
        <v>90</v>
      </c>
      <c r="F71" s="51" t="s">
        <v>91</v>
      </c>
      <c r="G71" s="51" t="s">
        <v>4</v>
      </c>
    </row>
    <row r="72" spans="1:7" ht="15" customHeight="1" x14ac:dyDescent="0.3">
      <c r="A72" s="192" t="s">
        <v>95</v>
      </c>
      <c r="B72" s="39" t="s">
        <v>0</v>
      </c>
      <c r="C72" s="42">
        <v>53</v>
      </c>
      <c r="D72" s="42">
        <v>113</v>
      </c>
      <c r="E72" s="42">
        <v>303</v>
      </c>
      <c r="F72" s="42">
        <v>128</v>
      </c>
      <c r="G72" s="43">
        <f>SUM(C72:F72)</f>
        <v>597</v>
      </c>
    </row>
    <row r="73" spans="1:7" ht="15" customHeight="1" x14ac:dyDescent="0.3">
      <c r="A73" s="192"/>
      <c r="B73" s="39" t="s">
        <v>1</v>
      </c>
      <c r="C73" s="42">
        <v>471</v>
      </c>
      <c r="D73" s="42">
        <v>1053</v>
      </c>
      <c r="E73" s="42">
        <v>2227</v>
      </c>
      <c r="F73" s="42">
        <v>725</v>
      </c>
      <c r="G73" s="43">
        <f t="shared" ref="G73:G74" si="7">SUM(C73:F73)</f>
        <v>4476</v>
      </c>
    </row>
    <row r="74" spans="1:7" ht="15" customHeight="1" x14ac:dyDescent="0.3">
      <c r="A74" s="192"/>
      <c r="B74" s="39" t="s">
        <v>2</v>
      </c>
      <c r="C74" s="42">
        <v>1092</v>
      </c>
      <c r="D74" s="42">
        <v>2359</v>
      </c>
      <c r="E74" s="42">
        <v>4884</v>
      </c>
      <c r="F74" s="42">
        <v>1615</v>
      </c>
      <c r="G74" s="43">
        <f t="shared" si="7"/>
        <v>9950</v>
      </c>
    </row>
    <row r="75" spans="1:7" ht="15" customHeight="1" x14ac:dyDescent="0.3">
      <c r="A75" s="191" t="s">
        <v>94</v>
      </c>
      <c r="B75" s="33" t="s">
        <v>0</v>
      </c>
      <c r="C75" s="44">
        <v>43</v>
      </c>
      <c r="D75" s="44">
        <v>1</v>
      </c>
      <c r="E75" s="44">
        <v>4</v>
      </c>
      <c r="F75" s="44">
        <v>3</v>
      </c>
      <c r="G75" s="45">
        <f>SUM(C75:F75)</f>
        <v>51</v>
      </c>
    </row>
    <row r="76" spans="1:7" ht="15" customHeight="1" x14ac:dyDescent="0.3">
      <c r="A76" s="191"/>
      <c r="B76" s="33" t="s">
        <v>1</v>
      </c>
      <c r="C76" s="44">
        <v>472</v>
      </c>
      <c r="D76" s="44">
        <v>15</v>
      </c>
      <c r="E76" s="44">
        <v>21</v>
      </c>
      <c r="F76" s="44">
        <v>22</v>
      </c>
      <c r="G76" s="45">
        <f t="shared" ref="G76:G77" si="8">SUM(C76:F76)</f>
        <v>530</v>
      </c>
    </row>
    <row r="77" spans="1:7" ht="15" customHeight="1" x14ac:dyDescent="0.3">
      <c r="A77" s="191"/>
      <c r="B77" s="33" t="s">
        <v>2</v>
      </c>
      <c r="C77" s="44">
        <v>1168</v>
      </c>
      <c r="D77" s="44">
        <v>19</v>
      </c>
      <c r="E77" s="44">
        <v>70</v>
      </c>
      <c r="F77" s="44">
        <v>44</v>
      </c>
      <c r="G77" s="45">
        <f t="shared" si="8"/>
        <v>1301</v>
      </c>
    </row>
    <row r="78" spans="1:7" ht="15" customHeight="1" x14ac:dyDescent="0.3">
      <c r="A78" s="192" t="s">
        <v>97</v>
      </c>
      <c r="B78" s="39" t="s">
        <v>0</v>
      </c>
      <c r="C78" s="42">
        <v>2</v>
      </c>
      <c r="D78" s="42">
        <v>3</v>
      </c>
      <c r="E78" s="42">
        <v>25</v>
      </c>
      <c r="F78" s="42">
        <v>30</v>
      </c>
      <c r="G78" s="43">
        <f>SUM(C78:F78)</f>
        <v>60</v>
      </c>
    </row>
    <row r="79" spans="1:7" ht="15" customHeight="1" x14ac:dyDescent="0.3">
      <c r="A79" s="192"/>
      <c r="B79" s="39" t="s">
        <v>1</v>
      </c>
      <c r="C79" s="42">
        <v>13</v>
      </c>
      <c r="D79" s="42">
        <v>22</v>
      </c>
      <c r="E79" s="42">
        <v>155</v>
      </c>
      <c r="F79" s="42">
        <v>177</v>
      </c>
      <c r="G79" s="43">
        <f>SUM(C79:F79)</f>
        <v>367</v>
      </c>
    </row>
    <row r="80" spans="1:7" ht="15" customHeight="1" x14ac:dyDescent="0.3">
      <c r="A80" s="192"/>
      <c r="B80" s="39" t="s">
        <v>2</v>
      </c>
      <c r="C80" s="42">
        <v>31</v>
      </c>
      <c r="D80" s="42">
        <v>50</v>
      </c>
      <c r="E80" s="42">
        <v>318</v>
      </c>
      <c r="F80" s="42">
        <v>357</v>
      </c>
      <c r="G80" s="43">
        <f>SUM(C80:F80)</f>
        <v>756</v>
      </c>
    </row>
    <row r="81" spans="1:7" ht="15" customHeight="1" x14ac:dyDescent="0.3">
      <c r="A81" s="191" t="s">
        <v>22</v>
      </c>
      <c r="B81" s="33" t="s">
        <v>0</v>
      </c>
      <c r="C81" s="44">
        <v>4</v>
      </c>
      <c r="D81" s="44">
        <v>12</v>
      </c>
      <c r="E81" s="44">
        <v>5</v>
      </c>
      <c r="F81" s="44">
        <v>1</v>
      </c>
      <c r="G81" s="45">
        <f t="shared" ref="G81:G93" si="9">SUM(C81:F81)</f>
        <v>22</v>
      </c>
    </row>
    <row r="82" spans="1:7" ht="15" customHeight="1" x14ac:dyDescent="0.3">
      <c r="A82" s="191"/>
      <c r="B82" s="33" t="s">
        <v>1</v>
      </c>
      <c r="C82" s="44">
        <v>28</v>
      </c>
      <c r="D82" s="44">
        <v>112</v>
      </c>
      <c r="E82" s="44">
        <v>28</v>
      </c>
      <c r="F82" s="44">
        <v>13</v>
      </c>
      <c r="G82" s="45">
        <f t="shared" si="9"/>
        <v>181</v>
      </c>
    </row>
    <row r="83" spans="1:7" ht="15" customHeight="1" x14ac:dyDescent="0.3">
      <c r="A83" s="191"/>
      <c r="B83" s="33" t="s">
        <v>2</v>
      </c>
      <c r="C83" s="44">
        <v>67</v>
      </c>
      <c r="D83" s="44">
        <v>288</v>
      </c>
      <c r="E83" s="44">
        <v>62</v>
      </c>
      <c r="F83" s="44">
        <v>19</v>
      </c>
      <c r="G83" s="45">
        <f t="shared" si="9"/>
        <v>436</v>
      </c>
    </row>
    <row r="84" spans="1:7" ht="15" customHeight="1" x14ac:dyDescent="0.3">
      <c r="A84" s="192" t="s">
        <v>92</v>
      </c>
      <c r="B84" s="39" t="s">
        <v>0</v>
      </c>
      <c r="C84" s="42">
        <v>12</v>
      </c>
      <c r="D84" s="42">
        <v>2</v>
      </c>
      <c r="E84" s="42">
        <v>1</v>
      </c>
      <c r="F84" s="42">
        <v>0</v>
      </c>
      <c r="G84" s="43">
        <f t="shared" si="9"/>
        <v>15</v>
      </c>
    </row>
    <row r="85" spans="1:7" ht="15" customHeight="1" x14ac:dyDescent="0.3">
      <c r="A85" s="192"/>
      <c r="B85" s="39" t="s">
        <v>1</v>
      </c>
      <c r="C85" s="42">
        <v>149</v>
      </c>
      <c r="D85" s="42">
        <v>16</v>
      </c>
      <c r="E85" s="42">
        <v>11</v>
      </c>
      <c r="F85" s="42">
        <v>0</v>
      </c>
      <c r="G85" s="43">
        <f t="shared" si="9"/>
        <v>176</v>
      </c>
    </row>
    <row r="86" spans="1:7" ht="15" customHeight="1" x14ac:dyDescent="0.3">
      <c r="A86" s="192"/>
      <c r="B86" s="39" t="s">
        <v>2</v>
      </c>
      <c r="C86" s="42">
        <v>308</v>
      </c>
      <c r="D86" s="42">
        <v>40</v>
      </c>
      <c r="E86" s="42">
        <v>28</v>
      </c>
      <c r="F86" s="42">
        <v>0</v>
      </c>
      <c r="G86" s="43">
        <f t="shared" si="9"/>
        <v>376</v>
      </c>
    </row>
    <row r="87" spans="1:7" ht="15" customHeight="1" x14ac:dyDescent="0.3">
      <c r="A87" s="191" t="s">
        <v>96</v>
      </c>
      <c r="B87" s="33" t="s">
        <v>0</v>
      </c>
      <c r="C87" s="44">
        <v>7</v>
      </c>
      <c r="D87" s="44">
        <v>0</v>
      </c>
      <c r="E87" s="44">
        <v>0</v>
      </c>
      <c r="F87" s="44">
        <v>0</v>
      </c>
      <c r="G87" s="45">
        <f t="shared" ref="G87:G89" si="10">SUM(C87:F87)</f>
        <v>7</v>
      </c>
    </row>
    <row r="88" spans="1:7" ht="15" customHeight="1" x14ac:dyDescent="0.3">
      <c r="A88" s="191"/>
      <c r="B88" s="33" t="s">
        <v>1</v>
      </c>
      <c r="C88" s="44">
        <v>47</v>
      </c>
      <c r="D88" s="44">
        <v>0</v>
      </c>
      <c r="E88" s="44">
        <v>0</v>
      </c>
      <c r="F88" s="44">
        <v>0</v>
      </c>
      <c r="G88" s="45">
        <f t="shared" si="10"/>
        <v>47</v>
      </c>
    </row>
    <row r="89" spans="1:7" ht="15" customHeight="1" x14ac:dyDescent="0.3">
      <c r="A89" s="191"/>
      <c r="B89" s="33" t="s">
        <v>2</v>
      </c>
      <c r="C89" s="44">
        <v>119</v>
      </c>
      <c r="D89" s="44">
        <v>0</v>
      </c>
      <c r="E89" s="44">
        <v>0</v>
      </c>
      <c r="F89" s="44">
        <v>0</v>
      </c>
      <c r="G89" s="45">
        <f t="shared" si="10"/>
        <v>119</v>
      </c>
    </row>
    <row r="90" spans="1:7" ht="15" customHeight="1" x14ac:dyDescent="0.3">
      <c r="A90" s="192" t="s">
        <v>24</v>
      </c>
      <c r="B90" s="39" t="s">
        <v>0</v>
      </c>
      <c r="C90" s="42">
        <v>1</v>
      </c>
      <c r="D90" s="42">
        <v>2</v>
      </c>
      <c r="E90" s="42">
        <v>1</v>
      </c>
      <c r="F90" s="42">
        <v>0</v>
      </c>
      <c r="G90" s="43">
        <f t="shared" si="9"/>
        <v>4</v>
      </c>
    </row>
    <row r="91" spans="1:7" ht="15" customHeight="1" x14ac:dyDescent="0.3">
      <c r="A91" s="192"/>
      <c r="B91" s="39" t="s">
        <v>1</v>
      </c>
      <c r="C91" s="42">
        <v>5</v>
      </c>
      <c r="D91" s="42">
        <v>15</v>
      </c>
      <c r="E91" s="42">
        <v>3</v>
      </c>
      <c r="F91" s="42">
        <v>0</v>
      </c>
      <c r="G91" s="43">
        <f t="shared" si="9"/>
        <v>23</v>
      </c>
    </row>
    <row r="92" spans="1:7" ht="15" customHeight="1" x14ac:dyDescent="0.3">
      <c r="A92" s="192"/>
      <c r="B92" s="39" t="s">
        <v>2</v>
      </c>
      <c r="C92" s="42">
        <v>20</v>
      </c>
      <c r="D92" s="42">
        <v>30</v>
      </c>
      <c r="E92" s="42">
        <v>7</v>
      </c>
      <c r="F92" s="42">
        <v>0</v>
      </c>
      <c r="G92" s="43">
        <f t="shared" si="9"/>
        <v>57</v>
      </c>
    </row>
    <row r="93" spans="1:7" ht="15" customHeight="1" x14ac:dyDescent="0.3">
      <c r="A93" s="191" t="s">
        <v>93</v>
      </c>
      <c r="B93" s="33" t="s">
        <v>0</v>
      </c>
      <c r="C93" s="44">
        <v>1</v>
      </c>
      <c r="D93" s="44">
        <v>0</v>
      </c>
      <c r="E93" s="44">
        <v>0</v>
      </c>
      <c r="F93" s="44">
        <v>0</v>
      </c>
      <c r="G93" s="45">
        <f t="shared" si="9"/>
        <v>1</v>
      </c>
    </row>
    <row r="94" spans="1:7" ht="15" customHeight="1" x14ac:dyDescent="0.3">
      <c r="A94" s="191"/>
      <c r="B94" s="33" t="s">
        <v>1</v>
      </c>
      <c r="C94" s="44">
        <v>9</v>
      </c>
      <c r="D94" s="44">
        <v>0</v>
      </c>
      <c r="E94" s="44">
        <v>0</v>
      </c>
      <c r="F94" s="44">
        <v>0</v>
      </c>
      <c r="G94" s="45">
        <f t="shared" ref="G94:G95" si="11">SUM(C94:F94)</f>
        <v>9</v>
      </c>
    </row>
    <row r="95" spans="1:7" ht="15" customHeight="1" x14ac:dyDescent="0.3">
      <c r="A95" s="191"/>
      <c r="B95" s="33" t="s">
        <v>2</v>
      </c>
      <c r="C95" s="44">
        <v>17</v>
      </c>
      <c r="D95" s="44">
        <v>0</v>
      </c>
      <c r="E95" s="44">
        <v>0</v>
      </c>
      <c r="F95" s="44">
        <v>0</v>
      </c>
      <c r="G95" s="45">
        <f t="shared" si="11"/>
        <v>17</v>
      </c>
    </row>
    <row r="96" spans="1:7" ht="15" customHeight="1" x14ac:dyDescent="0.3">
      <c r="A96" s="202" t="s">
        <v>4</v>
      </c>
      <c r="B96" s="130" t="s">
        <v>0</v>
      </c>
      <c r="C96" s="131">
        <f t="shared" ref="C96:G98" si="12">C81+C84+C90+C93+C75+C72+C87+C78</f>
        <v>123</v>
      </c>
      <c r="D96" s="131">
        <f t="shared" si="12"/>
        <v>133</v>
      </c>
      <c r="E96" s="131">
        <f t="shared" si="12"/>
        <v>339</v>
      </c>
      <c r="F96" s="131">
        <f t="shared" si="12"/>
        <v>162</v>
      </c>
      <c r="G96" s="131">
        <f t="shared" si="12"/>
        <v>757</v>
      </c>
    </row>
    <row r="97" spans="1:8" ht="15" customHeight="1" x14ac:dyDescent="0.3">
      <c r="A97" s="202"/>
      <c r="B97" s="130" t="s">
        <v>1</v>
      </c>
      <c r="C97" s="131">
        <f t="shared" si="12"/>
        <v>1194</v>
      </c>
      <c r="D97" s="131">
        <f t="shared" si="12"/>
        <v>1233</v>
      </c>
      <c r="E97" s="131">
        <f t="shared" si="12"/>
        <v>2445</v>
      </c>
      <c r="F97" s="131">
        <f t="shared" si="12"/>
        <v>937</v>
      </c>
      <c r="G97" s="131">
        <f t="shared" si="12"/>
        <v>5809</v>
      </c>
    </row>
    <row r="98" spans="1:8" ht="15" customHeight="1" x14ac:dyDescent="0.3">
      <c r="A98" s="202"/>
      <c r="B98" s="130" t="s">
        <v>2</v>
      </c>
      <c r="C98" s="131">
        <f t="shared" si="12"/>
        <v>2822</v>
      </c>
      <c r="D98" s="131">
        <f t="shared" si="12"/>
        <v>2786</v>
      </c>
      <c r="E98" s="131">
        <f t="shared" si="12"/>
        <v>5369</v>
      </c>
      <c r="F98" s="131">
        <f t="shared" si="12"/>
        <v>2035</v>
      </c>
      <c r="G98" s="131">
        <f t="shared" si="12"/>
        <v>13012</v>
      </c>
    </row>
    <row r="99" spans="1:8" ht="15" customHeight="1" x14ac:dyDescent="0.3">
      <c r="A99" s="186" t="s">
        <v>156</v>
      </c>
      <c r="B99" s="186"/>
      <c r="C99" s="186"/>
      <c r="D99" s="186"/>
      <c r="E99" s="40"/>
      <c r="F99" s="40"/>
      <c r="G99" s="40"/>
      <c r="H99" s="40"/>
    </row>
    <row r="100" spans="1:8" x14ac:dyDescent="0.3">
      <c r="A100" s="46"/>
      <c r="B100" s="46"/>
      <c r="C100" s="46"/>
      <c r="D100" s="46"/>
      <c r="E100" s="46"/>
      <c r="F100" s="46"/>
      <c r="G100" s="46"/>
      <c r="H100" s="46"/>
    </row>
  </sheetData>
  <mergeCells count="36">
    <mergeCell ref="A30:A32"/>
    <mergeCell ref="A33:D33"/>
    <mergeCell ref="A15:A17"/>
    <mergeCell ref="A18:A20"/>
    <mergeCell ref="A21:A23"/>
    <mergeCell ref="A24:A26"/>
    <mergeCell ref="A27:A29"/>
    <mergeCell ref="A3:G3"/>
    <mergeCell ref="A4:G4"/>
    <mergeCell ref="A6:A8"/>
    <mergeCell ref="A9:A11"/>
    <mergeCell ref="A12:A14"/>
    <mergeCell ref="A63:A65"/>
    <mergeCell ref="A66:D66"/>
    <mergeCell ref="A60:A62"/>
    <mergeCell ref="A42:A44"/>
    <mergeCell ref="A39:A41"/>
    <mergeCell ref="A54:A56"/>
    <mergeCell ref="A45:A47"/>
    <mergeCell ref="A36:G36"/>
    <mergeCell ref="A37:G37"/>
    <mergeCell ref="A48:A50"/>
    <mergeCell ref="A51:A53"/>
    <mergeCell ref="A57:A59"/>
    <mergeCell ref="A96:A98"/>
    <mergeCell ref="A99:D99"/>
    <mergeCell ref="A72:A74"/>
    <mergeCell ref="A87:A89"/>
    <mergeCell ref="A90:A92"/>
    <mergeCell ref="A93:A95"/>
    <mergeCell ref="A75:A77"/>
    <mergeCell ref="A69:G69"/>
    <mergeCell ref="A70:G70"/>
    <mergeCell ref="A81:A83"/>
    <mergeCell ref="A84:A86"/>
    <mergeCell ref="A78:A80"/>
  </mergeCells>
  <pageMargins left="0.70866141732283472" right="0.70866141732283472" top="0.74803149606299213" bottom="0.74803149606299213" header="0.31496062992125984" footer="0.31496062992125984"/>
  <pageSetup paperSize="9" scale="98" orientation="landscape" r:id="rId1"/>
  <headerFooter>
    <oddHeader>&amp;R&amp;G</oddHeader>
    <oddFooter>&amp;L&amp;F&amp;C&amp;P&amp;R&amp;A</oddFooter>
  </headerFooter>
  <rowBreaks count="2" manualBreakCount="2">
    <brk id="33" max="16383" man="1"/>
    <brk id="6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51"/>
  <sheetViews>
    <sheetView showGridLines="0" zoomScaleNormal="100" workbookViewId="0">
      <pane xSplit="1" topLeftCell="B1" activePane="topRight" state="frozen"/>
      <selection pane="topRight" activeCell="E19" sqref="E19"/>
    </sheetView>
  </sheetViews>
  <sheetFormatPr defaultRowHeight="10.199999999999999" x14ac:dyDescent="0.2"/>
  <cols>
    <col min="1" max="1" width="18" style="1" customWidth="1"/>
    <col min="2" max="2" width="30.5546875" style="1" bestFit="1" customWidth="1"/>
    <col min="3" max="12" width="11.77734375" style="1" customWidth="1"/>
    <col min="13" max="13" width="11.77734375" style="1" hidden="1" customWidth="1"/>
    <col min="14" max="16384" width="8.88671875" style="1"/>
  </cols>
  <sheetData>
    <row r="3" spans="1:13" ht="17.100000000000001" customHeight="1" x14ac:dyDescent="0.2">
      <c r="A3" s="195" t="s">
        <v>180</v>
      </c>
      <c r="B3" s="195"/>
      <c r="C3" s="195"/>
      <c r="D3" s="195"/>
      <c r="E3" s="195"/>
      <c r="F3" s="195"/>
      <c r="G3" s="195"/>
      <c r="H3" s="195"/>
      <c r="I3" s="195"/>
      <c r="J3" s="195"/>
      <c r="K3" s="195"/>
      <c r="L3" s="195"/>
      <c r="M3" s="195"/>
    </row>
    <row r="4" spans="1:13" ht="30" customHeight="1" x14ac:dyDescent="0.2">
      <c r="A4" s="50" t="s">
        <v>72</v>
      </c>
      <c r="B4" s="23"/>
      <c r="C4" s="24">
        <v>2013</v>
      </c>
      <c r="D4" s="24">
        <v>2014</v>
      </c>
      <c r="E4" s="24">
        <v>2015</v>
      </c>
      <c r="F4" s="24">
        <v>2016</v>
      </c>
      <c r="G4" s="24">
        <v>2017</v>
      </c>
      <c r="H4" s="24">
        <v>2018</v>
      </c>
      <c r="I4" s="24">
        <v>2019</v>
      </c>
      <c r="J4" s="24">
        <v>2020</v>
      </c>
      <c r="K4" s="24">
        <v>2021</v>
      </c>
      <c r="L4" s="24">
        <v>2022</v>
      </c>
      <c r="M4" s="24">
        <v>2023</v>
      </c>
    </row>
    <row r="5" spans="1:13" ht="15" customHeight="1" x14ac:dyDescent="0.2">
      <c r="A5" s="191" t="s">
        <v>26</v>
      </c>
      <c r="B5" s="25" t="s">
        <v>103</v>
      </c>
      <c r="C5" s="26">
        <v>1367809</v>
      </c>
      <c r="D5" s="26">
        <v>1811105</v>
      </c>
      <c r="E5" s="26">
        <v>1916641</v>
      </c>
      <c r="F5" s="26">
        <v>1793836</v>
      </c>
      <c r="G5" s="26">
        <v>2055831</v>
      </c>
      <c r="H5" s="26">
        <v>2416899</v>
      </c>
      <c r="I5" s="26">
        <v>2438305</v>
      </c>
      <c r="J5" s="26">
        <v>489087</v>
      </c>
      <c r="K5" s="26">
        <v>964685</v>
      </c>
      <c r="L5" s="26">
        <v>2265247</v>
      </c>
      <c r="M5" s="26"/>
    </row>
    <row r="6" spans="1:13" ht="15" customHeight="1" x14ac:dyDescent="0.2">
      <c r="A6" s="191"/>
      <c r="B6" s="25" t="s">
        <v>104</v>
      </c>
      <c r="C6" s="26">
        <v>632365</v>
      </c>
      <c r="D6" s="26">
        <v>666024</v>
      </c>
      <c r="E6" s="26">
        <v>679709</v>
      </c>
      <c r="F6" s="26">
        <v>662681</v>
      </c>
      <c r="G6" s="26">
        <v>633276</v>
      </c>
      <c r="H6" s="26">
        <v>694191</v>
      </c>
      <c r="I6" s="26">
        <v>721854</v>
      </c>
      <c r="J6" s="26">
        <v>289564</v>
      </c>
      <c r="K6" s="26">
        <v>370572</v>
      </c>
      <c r="L6" s="26">
        <v>625253</v>
      </c>
      <c r="M6" s="26"/>
    </row>
    <row r="7" spans="1:13" ht="15" customHeight="1" x14ac:dyDescent="0.2">
      <c r="A7" s="191"/>
      <c r="B7" s="25" t="s">
        <v>7</v>
      </c>
      <c r="C7" s="26">
        <v>3978110</v>
      </c>
      <c r="D7" s="26">
        <v>3964340</v>
      </c>
      <c r="E7" s="26">
        <v>4389846</v>
      </c>
      <c r="F7" s="26">
        <v>5101323</v>
      </c>
      <c r="G7" s="26">
        <v>5180449</v>
      </c>
      <c r="H7" s="26">
        <v>1166052</v>
      </c>
      <c r="I7" s="26">
        <v>2144825</v>
      </c>
      <c r="J7" s="26">
        <v>1166052</v>
      </c>
      <c r="K7" s="26">
        <v>2144825</v>
      </c>
      <c r="L7" s="26">
        <v>5098300</v>
      </c>
      <c r="M7" s="26"/>
    </row>
    <row r="8" spans="1:13" ht="15" customHeight="1" x14ac:dyDescent="0.2">
      <c r="A8" s="191"/>
      <c r="B8" s="25" t="s">
        <v>61</v>
      </c>
      <c r="C8" s="26">
        <v>1295733</v>
      </c>
      <c r="D8" s="26">
        <v>1266873</v>
      </c>
      <c r="E8" s="26">
        <v>1215601</v>
      </c>
      <c r="F8" s="26">
        <v>1331580</v>
      </c>
      <c r="G8" s="26">
        <v>1353886</v>
      </c>
      <c r="H8" s="26">
        <v>571478</v>
      </c>
      <c r="I8" s="26">
        <v>741334</v>
      </c>
      <c r="J8" s="26">
        <v>571478</v>
      </c>
      <c r="K8" s="26">
        <v>741334</v>
      </c>
      <c r="L8" s="26">
        <v>1203095</v>
      </c>
      <c r="M8" s="26"/>
    </row>
    <row r="9" spans="1:13" ht="15" customHeight="1" x14ac:dyDescent="0.2">
      <c r="A9" s="191"/>
      <c r="B9" s="25" t="s">
        <v>172</v>
      </c>
      <c r="C9" s="27">
        <v>0.45200000000000001</v>
      </c>
      <c r="D9" s="27">
        <v>0.56399999999999995</v>
      </c>
      <c r="E9" s="27">
        <v>0.58899999999999997</v>
      </c>
      <c r="F9" s="28">
        <v>0.58399999999999996</v>
      </c>
      <c r="G9" s="28">
        <v>0.623</v>
      </c>
      <c r="H9" s="28">
        <v>0.61</v>
      </c>
      <c r="I9" s="28">
        <v>0.59599999999999997</v>
      </c>
      <c r="J9" s="28">
        <v>0.24299999999999999</v>
      </c>
      <c r="K9" s="28">
        <v>0.34899999999999998</v>
      </c>
      <c r="L9" s="28">
        <v>0.55900000000000005</v>
      </c>
      <c r="M9" s="28"/>
    </row>
    <row r="10" spans="1:13" ht="15" customHeight="1" x14ac:dyDescent="0.2">
      <c r="A10" s="203" t="s">
        <v>169</v>
      </c>
      <c r="B10" s="30" t="s">
        <v>103</v>
      </c>
      <c r="C10" s="31">
        <v>221548</v>
      </c>
      <c r="D10" s="31">
        <v>263385</v>
      </c>
      <c r="E10" s="31">
        <v>296834</v>
      </c>
      <c r="F10" s="31">
        <v>314049</v>
      </c>
      <c r="G10" s="31">
        <v>392361</v>
      </c>
      <c r="H10" s="31">
        <v>485102</v>
      </c>
      <c r="I10" s="31">
        <v>480794</v>
      </c>
      <c r="J10" s="31">
        <v>111955</v>
      </c>
      <c r="K10" s="31">
        <v>242461</v>
      </c>
      <c r="L10" s="31">
        <v>440320</v>
      </c>
      <c r="M10" s="31"/>
    </row>
    <row r="11" spans="1:13" ht="15" customHeight="1" x14ac:dyDescent="0.2">
      <c r="A11" s="203"/>
      <c r="B11" s="30" t="s">
        <v>104</v>
      </c>
      <c r="C11" s="31">
        <v>127689</v>
      </c>
      <c r="D11" s="31">
        <v>126391</v>
      </c>
      <c r="E11" s="31">
        <v>128069</v>
      </c>
      <c r="F11" s="31">
        <v>120167</v>
      </c>
      <c r="G11" s="31">
        <v>128942</v>
      </c>
      <c r="H11" s="31">
        <v>156904</v>
      </c>
      <c r="I11" s="31">
        <v>185710</v>
      </c>
      <c r="J11" s="31">
        <v>74418</v>
      </c>
      <c r="K11" s="31">
        <v>103674</v>
      </c>
      <c r="L11" s="31">
        <v>141344</v>
      </c>
      <c r="M11" s="31"/>
    </row>
    <row r="12" spans="1:13" ht="15" customHeight="1" x14ac:dyDescent="0.2">
      <c r="A12" s="203"/>
      <c r="B12" s="30" t="s">
        <v>7</v>
      </c>
      <c r="C12" s="31">
        <v>675765</v>
      </c>
      <c r="D12" s="31">
        <v>699874</v>
      </c>
      <c r="E12" s="31">
        <v>1018295</v>
      </c>
      <c r="F12" s="31">
        <v>1251882</v>
      </c>
      <c r="G12" s="31">
        <v>1181840</v>
      </c>
      <c r="H12" s="31">
        <v>269047</v>
      </c>
      <c r="I12" s="31">
        <v>554147</v>
      </c>
      <c r="J12" s="31">
        <v>269047</v>
      </c>
      <c r="K12" s="31">
        <v>554147</v>
      </c>
      <c r="L12" s="31">
        <v>1044376</v>
      </c>
      <c r="M12" s="31"/>
    </row>
    <row r="13" spans="1:13" ht="15" customHeight="1" x14ac:dyDescent="0.2">
      <c r="A13" s="203"/>
      <c r="B13" s="30" t="s">
        <v>61</v>
      </c>
      <c r="C13" s="31">
        <v>244365</v>
      </c>
      <c r="D13" s="31">
        <v>233406</v>
      </c>
      <c r="E13" s="31">
        <v>266023</v>
      </c>
      <c r="F13" s="31">
        <v>309597</v>
      </c>
      <c r="G13" s="31">
        <v>361353</v>
      </c>
      <c r="H13" s="31">
        <v>161735</v>
      </c>
      <c r="I13" s="31">
        <v>208398</v>
      </c>
      <c r="J13" s="31">
        <v>161735</v>
      </c>
      <c r="K13" s="31">
        <v>208398</v>
      </c>
      <c r="L13" s="31">
        <v>277764</v>
      </c>
      <c r="M13" s="31"/>
    </row>
    <row r="14" spans="1:13" ht="15" customHeight="1" x14ac:dyDescent="0.2">
      <c r="A14" s="203"/>
      <c r="B14" s="30" t="s">
        <v>172</v>
      </c>
      <c r="C14" s="32">
        <v>0.28899999999999998</v>
      </c>
      <c r="D14" s="32">
        <v>0.32100000000000001</v>
      </c>
      <c r="E14" s="32">
        <v>0.33500000000000002</v>
      </c>
      <c r="F14" s="32">
        <v>0.34100000000000003</v>
      </c>
      <c r="G14" s="32">
        <v>0.40600000000000003</v>
      </c>
      <c r="H14" s="32">
        <v>0.42099999999999999</v>
      </c>
      <c r="I14" s="32">
        <v>0.39300000000000002</v>
      </c>
      <c r="J14" s="32">
        <v>0.22</v>
      </c>
      <c r="K14" s="32">
        <v>0.318</v>
      </c>
      <c r="L14" s="32">
        <v>0.38700000000000001</v>
      </c>
      <c r="M14" s="32"/>
    </row>
    <row r="15" spans="1:13" ht="15" customHeight="1" x14ac:dyDescent="0.2">
      <c r="A15" s="191" t="s">
        <v>170</v>
      </c>
      <c r="B15" s="25" t="s">
        <v>105</v>
      </c>
      <c r="C15" s="26">
        <v>146785</v>
      </c>
      <c r="D15" s="26">
        <v>174788</v>
      </c>
      <c r="E15" s="26">
        <v>181505</v>
      </c>
      <c r="F15" s="26">
        <v>175910</v>
      </c>
      <c r="G15" s="26">
        <v>183952</v>
      </c>
      <c r="H15" s="26">
        <v>191814</v>
      </c>
      <c r="I15" s="26">
        <v>209470</v>
      </c>
      <c r="J15" s="26">
        <v>47368</v>
      </c>
      <c r="K15" s="26">
        <v>85404</v>
      </c>
      <c r="L15" s="26">
        <v>162434</v>
      </c>
      <c r="M15" s="26"/>
    </row>
    <row r="16" spans="1:13" ht="15" customHeight="1" x14ac:dyDescent="0.2">
      <c r="A16" s="191"/>
      <c r="B16" s="25" t="s">
        <v>106</v>
      </c>
      <c r="C16" s="26">
        <v>120659</v>
      </c>
      <c r="D16" s="26">
        <v>121549</v>
      </c>
      <c r="E16" s="26">
        <v>122342</v>
      </c>
      <c r="F16" s="26">
        <v>131693</v>
      </c>
      <c r="G16" s="26">
        <v>150056</v>
      </c>
      <c r="H16" s="26">
        <v>158767</v>
      </c>
      <c r="I16" s="26">
        <v>160618</v>
      </c>
      <c r="J16" s="26">
        <v>63269</v>
      </c>
      <c r="K16" s="26">
        <v>96437</v>
      </c>
      <c r="L16" s="26">
        <v>132742</v>
      </c>
      <c r="M16" s="26"/>
    </row>
    <row r="17" spans="1:13" ht="15" customHeight="1" x14ac:dyDescent="0.2">
      <c r="A17" s="191"/>
      <c r="B17" s="25" t="s">
        <v>7</v>
      </c>
      <c r="C17" s="26">
        <v>455452</v>
      </c>
      <c r="D17" s="26">
        <v>446436</v>
      </c>
      <c r="E17" s="26">
        <v>462854</v>
      </c>
      <c r="F17" s="26">
        <v>486892</v>
      </c>
      <c r="G17" s="26">
        <v>509270</v>
      </c>
      <c r="H17" s="26">
        <v>142670</v>
      </c>
      <c r="I17" s="26">
        <v>245337</v>
      </c>
      <c r="J17" s="26">
        <v>142670</v>
      </c>
      <c r="K17" s="26">
        <v>245337</v>
      </c>
      <c r="L17" s="26">
        <v>451922</v>
      </c>
      <c r="M17" s="26"/>
    </row>
    <row r="18" spans="1:13" ht="15" customHeight="1" x14ac:dyDescent="0.2">
      <c r="A18" s="191"/>
      <c r="B18" s="25" t="s">
        <v>61</v>
      </c>
      <c r="C18" s="26">
        <v>271205</v>
      </c>
      <c r="D18" s="26">
        <v>285919</v>
      </c>
      <c r="E18" s="26">
        <v>315831</v>
      </c>
      <c r="F18" s="26">
        <v>318975</v>
      </c>
      <c r="G18" s="26">
        <v>318859</v>
      </c>
      <c r="H18" s="26">
        <v>118924</v>
      </c>
      <c r="I18" s="26">
        <v>199494</v>
      </c>
      <c r="J18" s="26">
        <v>118924</v>
      </c>
      <c r="K18" s="26">
        <v>199494</v>
      </c>
      <c r="L18" s="26">
        <v>275021</v>
      </c>
      <c r="M18" s="26"/>
    </row>
    <row r="19" spans="1:13" ht="15" customHeight="1" x14ac:dyDescent="0.2">
      <c r="A19" s="191"/>
      <c r="B19" s="25" t="s">
        <v>64</v>
      </c>
      <c r="C19" s="27">
        <v>0.33200000000000002</v>
      </c>
      <c r="D19" s="27">
        <v>0.39800000000000002</v>
      </c>
      <c r="E19" s="27">
        <v>0.437</v>
      </c>
      <c r="F19" s="29">
        <v>0.434</v>
      </c>
      <c r="G19" s="29">
        <v>0.44700000000000001</v>
      </c>
      <c r="H19" s="29">
        <v>0.44900000000000001</v>
      </c>
      <c r="I19" s="29">
        <v>0.45700000000000002</v>
      </c>
      <c r="J19" s="29">
        <v>0.20100000000000001</v>
      </c>
      <c r="K19" s="29">
        <v>0.32500000000000001</v>
      </c>
      <c r="L19" s="29">
        <v>0.442</v>
      </c>
      <c r="M19" s="29"/>
    </row>
    <row r="20" spans="1:13" ht="15" customHeight="1" x14ac:dyDescent="0.2">
      <c r="A20" s="203" t="s">
        <v>97</v>
      </c>
      <c r="B20" s="30" t="s">
        <v>103</v>
      </c>
      <c r="C20" s="31">
        <v>82973</v>
      </c>
      <c r="D20" s="31">
        <v>106358</v>
      </c>
      <c r="E20" s="31">
        <v>116517</v>
      </c>
      <c r="F20" s="31">
        <v>121715</v>
      </c>
      <c r="G20" s="31">
        <v>130864</v>
      </c>
      <c r="H20" s="31">
        <v>158774</v>
      </c>
      <c r="I20" s="31">
        <v>163750</v>
      </c>
      <c r="J20" s="31">
        <v>47856</v>
      </c>
      <c r="K20" s="31">
        <v>79243</v>
      </c>
      <c r="L20" s="31">
        <v>151889</v>
      </c>
      <c r="M20" s="31"/>
    </row>
    <row r="21" spans="1:13" ht="15" customHeight="1" x14ac:dyDescent="0.2">
      <c r="A21" s="203"/>
      <c r="B21" s="30" t="s">
        <v>106</v>
      </c>
      <c r="C21" s="31">
        <v>94031</v>
      </c>
      <c r="D21" s="31">
        <v>96473</v>
      </c>
      <c r="E21" s="31">
        <v>100235</v>
      </c>
      <c r="F21" s="31">
        <v>99686</v>
      </c>
      <c r="G21" s="31">
        <v>104267</v>
      </c>
      <c r="H21" s="31">
        <v>104298</v>
      </c>
      <c r="I21" s="31">
        <v>104224</v>
      </c>
      <c r="J21" s="31">
        <v>50696</v>
      </c>
      <c r="K21" s="31">
        <v>60695</v>
      </c>
      <c r="L21" s="31">
        <v>100032</v>
      </c>
      <c r="M21" s="31"/>
    </row>
    <row r="22" spans="1:13" ht="15" customHeight="1" x14ac:dyDescent="0.2">
      <c r="A22" s="203"/>
      <c r="B22" s="30" t="s">
        <v>7</v>
      </c>
      <c r="C22" s="31">
        <v>197237</v>
      </c>
      <c r="D22" s="31">
        <v>202342</v>
      </c>
      <c r="E22" s="31">
        <v>217831</v>
      </c>
      <c r="F22" s="31">
        <v>270901</v>
      </c>
      <c r="G22" s="31">
        <v>285915</v>
      </c>
      <c r="H22" s="31">
        <v>88531</v>
      </c>
      <c r="I22" s="31">
        <v>140176</v>
      </c>
      <c r="J22" s="31">
        <v>88531</v>
      </c>
      <c r="K22" s="31">
        <v>140176</v>
      </c>
      <c r="L22" s="31">
        <v>270883</v>
      </c>
      <c r="M22" s="31"/>
    </row>
    <row r="23" spans="1:13" ht="15" customHeight="1" x14ac:dyDescent="0.2">
      <c r="A23" s="203"/>
      <c r="B23" s="30" t="s">
        <v>61</v>
      </c>
      <c r="C23" s="31">
        <v>186011</v>
      </c>
      <c r="D23" s="31">
        <v>190355</v>
      </c>
      <c r="E23" s="31">
        <v>193282</v>
      </c>
      <c r="F23" s="31">
        <v>194679</v>
      </c>
      <c r="G23" s="31">
        <v>194520</v>
      </c>
      <c r="H23" s="31">
        <v>94913</v>
      </c>
      <c r="I23" s="31">
        <v>117381</v>
      </c>
      <c r="J23" s="31">
        <v>94913</v>
      </c>
      <c r="K23" s="31">
        <v>117381</v>
      </c>
      <c r="L23" s="31">
        <v>198266</v>
      </c>
      <c r="M23" s="31"/>
    </row>
    <row r="24" spans="1:13" ht="15" customHeight="1" x14ac:dyDescent="0.2">
      <c r="A24" s="203"/>
      <c r="B24" s="30" t="s">
        <v>172</v>
      </c>
      <c r="C24" s="32">
        <v>0.29599999999999999</v>
      </c>
      <c r="D24" s="32">
        <v>0.33800000000000002</v>
      </c>
      <c r="E24" s="32">
        <v>0.372</v>
      </c>
      <c r="F24" s="32">
        <v>0.4</v>
      </c>
      <c r="G24" s="32">
        <v>0.41299999999999998</v>
      </c>
      <c r="H24" s="32">
        <v>0.432</v>
      </c>
      <c r="I24" s="32">
        <v>0.42699999999999999</v>
      </c>
      <c r="J24" s="32">
        <v>0.24</v>
      </c>
      <c r="K24" s="32">
        <v>0.33700000000000002</v>
      </c>
      <c r="L24" s="32">
        <v>0.46</v>
      </c>
      <c r="M24" s="32"/>
    </row>
    <row r="25" spans="1:13" ht="15" customHeight="1" x14ac:dyDescent="0.2">
      <c r="A25" s="191" t="s">
        <v>171</v>
      </c>
      <c r="B25" s="25" t="s">
        <v>103</v>
      </c>
      <c r="C25" s="26">
        <v>23793</v>
      </c>
      <c r="D25" s="26">
        <v>32706</v>
      </c>
      <c r="E25" s="26">
        <v>35830</v>
      </c>
      <c r="F25" s="26">
        <v>37840</v>
      </c>
      <c r="G25" s="26">
        <v>43297</v>
      </c>
      <c r="H25" s="26">
        <v>64743</v>
      </c>
      <c r="I25" s="26">
        <v>59550</v>
      </c>
      <c r="J25" s="26">
        <v>18404</v>
      </c>
      <c r="K25" s="26">
        <v>41363</v>
      </c>
      <c r="L25" s="26">
        <v>59165</v>
      </c>
      <c r="M25" s="26"/>
    </row>
    <row r="26" spans="1:13" ht="15" customHeight="1" x14ac:dyDescent="0.2">
      <c r="A26" s="191"/>
      <c r="B26" s="25" t="s">
        <v>106</v>
      </c>
      <c r="C26" s="26">
        <v>69111</v>
      </c>
      <c r="D26" s="26">
        <v>69041</v>
      </c>
      <c r="E26" s="26">
        <v>65767</v>
      </c>
      <c r="F26" s="26">
        <v>74744</v>
      </c>
      <c r="G26" s="26">
        <v>74011</v>
      </c>
      <c r="H26" s="26">
        <v>97101</v>
      </c>
      <c r="I26" s="26">
        <v>90142</v>
      </c>
      <c r="J26" s="26">
        <v>49739</v>
      </c>
      <c r="K26" s="26">
        <v>79926</v>
      </c>
      <c r="L26" s="26">
        <v>89002</v>
      </c>
      <c r="M26" s="26"/>
    </row>
    <row r="27" spans="1:13" ht="15" customHeight="1" x14ac:dyDescent="0.2">
      <c r="A27" s="191"/>
      <c r="B27" s="25" t="s">
        <v>7</v>
      </c>
      <c r="C27" s="26">
        <v>128486</v>
      </c>
      <c r="D27" s="26">
        <v>133169</v>
      </c>
      <c r="E27" s="26">
        <v>145635</v>
      </c>
      <c r="F27" s="26">
        <v>209183</v>
      </c>
      <c r="G27" s="26">
        <v>196215</v>
      </c>
      <c r="H27" s="26">
        <v>59850</v>
      </c>
      <c r="I27" s="26">
        <v>130320</v>
      </c>
      <c r="J27" s="26">
        <v>59850</v>
      </c>
      <c r="K27" s="26">
        <v>130320</v>
      </c>
      <c r="L27" s="26">
        <v>181109</v>
      </c>
      <c r="M27" s="26"/>
    </row>
    <row r="28" spans="1:13" ht="15" customHeight="1" x14ac:dyDescent="0.2">
      <c r="A28" s="191"/>
      <c r="B28" s="25" t="s">
        <v>61</v>
      </c>
      <c r="C28" s="26">
        <v>168962</v>
      </c>
      <c r="D28" s="26">
        <v>185199</v>
      </c>
      <c r="E28" s="26">
        <v>187194</v>
      </c>
      <c r="F28" s="26">
        <v>239078</v>
      </c>
      <c r="G28" s="26">
        <v>220303</v>
      </c>
      <c r="H28" s="26">
        <v>129821</v>
      </c>
      <c r="I28" s="26">
        <v>195066</v>
      </c>
      <c r="J28" s="26">
        <v>129821</v>
      </c>
      <c r="K28" s="26">
        <v>195066</v>
      </c>
      <c r="L28" s="26">
        <v>216028</v>
      </c>
      <c r="M28" s="26"/>
    </row>
    <row r="29" spans="1:13" ht="15" customHeight="1" x14ac:dyDescent="0.2">
      <c r="A29" s="191"/>
      <c r="B29" s="25" t="s">
        <v>172</v>
      </c>
      <c r="C29" s="27">
        <v>0.20399999999999999</v>
      </c>
      <c r="D29" s="27">
        <v>0.22800000000000001</v>
      </c>
      <c r="E29" s="27">
        <v>0.224</v>
      </c>
      <c r="F29" s="29">
        <v>0.23499999999999999</v>
      </c>
      <c r="G29" s="29">
        <v>0.245</v>
      </c>
      <c r="H29" s="29">
        <v>0.23699999999999999</v>
      </c>
      <c r="I29" s="29">
        <v>0.22</v>
      </c>
      <c r="J29" s="29">
        <v>0.20799999999999999</v>
      </c>
      <c r="K29" s="29">
        <v>0.36499999999999999</v>
      </c>
      <c r="L29" s="29">
        <v>0.28299999999999997</v>
      </c>
      <c r="M29" s="29"/>
    </row>
    <row r="30" spans="1:13" ht="15" customHeight="1" x14ac:dyDescent="0.2">
      <c r="A30" s="203" t="s">
        <v>23</v>
      </c>
      <c r="B30" s="30" t="s">
        <v>103</v>
      </c>
      <c r="C30" s="31">
        <v>36004</v>
      </c>
      <c r="D30" s="31">
        <v>45988</v>
      </c>
      <c r="E30" s="31">
        <v>49234</v>
      </c>
      <c r="F30" s="31">
        <v>52546</v>
      </c>
      <c r="G30" s="31">
        <v>60838</v>
      </c>
      <c r="H30" s="31">
        <v>61175</v>
      </c>
      <c r="I30" s="31">
        <v>61529</v>
      </c>
      <c r="J30" s="31">
        <v>13241</v>
      </c>
      <c r="K30" s="31">
        <v>23729</v>
      </c>
      <c r="L30" s="31">
        <v>52603</v>
      </c>
      <c r="M30" s="31"/>
    </row>
    <row r="31" spans="1:13" ht="15" customHeight="1" x14ac:dyDescent="0.2">
      <c r="A31" s="203"/>
      <c r="B31" s="30" t="s">
        <v>106</v>
      </c>
      <c r="C31" s="31">
        <v>56642</v>
      </c>
      <c r="D31" s="31">
        <v>69380</v>
      </c>
      <c r="E31" s="31">
        <v>74103</v>
      </c>
      <c r="F31" s="31">
        <v>74967</v>
      </c>
      <c r="G31" s="31">
        <v>79315</v>
      </c>
      <c r="H31" s="31">
        <v>85956</v>
      </c>
      <c r="I31" s="31">
        <v>89538</v>
      </c>
      <c r="J31" s="31">
        <v>38381</v>
      </c>
      <c r="K31" s="31">
        <v>58844</v>
      </c>
      <c r="L31" s="31">
        <v>93292</v>
      </c>
      <c r="M31" s="31"/>
    </row>
    <row r="32" spans="1:13" ht="15" customHeight="1" x14ac:dyDescent="0.2">
      <c r="A32" s="203"/>
      <c r="B32" s="30" t="s">
        <v>7</v>
      </c>
      <c r="C32" s="31">
        <v>107204</v>
      </c>
      <c r="D32" s="31">
        <v>108513</v>
      </c>
      <c r="E32" s="31">
        <v>113230</v>
      </c>
      <c r="F32" s="31">
        <v>121273</v>
      </c>
      <c r="G32" s="31">
        <v>119940</v>
      </c>
      <c r="H32" s="31">
        <v>31092</v>
      </c>
      <c r="I32" s="31">
        <v>54217</v>
      </c>
      <c r="J32" s="31">
        <v>31092</v>
      </c>
      <c r="K32" s="31">
        <v>54217</v>
      </c>
      <c r="L32" s="31">
        <v>118207</v>
      </c>
      <c r="M32" s="31"/>
    </row>
    <row r="33" spans="1:13" ht="15" customHeight="1" x14ac:dyDescent="0.2">
      <c r="A33" s="203"/>
      <c r="B33" s="30" t="s">
        <v>61</v>
      </c>
      <c r="C33" s="31">
        <v>123353</v>
      </c>
      <c r="D33" s="31">
        <v>125735</v>
      </c>
      <c r="E33" s="31">
        <v>134108</v>
      </c>
      <c r="F33" s="31">
        <v>153768</v>
      </c>
      <c r="G33" s="31">
        <v>154637</v>
      </c>
      <c r="H33" s="31">
        <v>69423</v>
      </c>
      <c r="I33" s="31">
        <v>106447</v>
      </c>
      <c r="J33" s="31">
        <v>69423</v>
      </c>
      <c r="K33" s="31">
        <v>106447</v>
      </c>
      <c r="L33" s="31">
        <v>163089</v>
      </c>
      <c r="M33" s="31"/>
    </row>
    <row r="34" spans="1:13" ht="15" customHeight="1" x14ac:dyDescent="0.2">
      <c r="A34" s="203"/>
      <c r="B34" s="30" t="s">
        <v>172</v>
      </c>
      <c r="C34" s="32">
        <v>0.247</v>
      </c>
      <c r="D34" s="32">
        <v>0.307</v>
      </c>
      <c r="E34" s="32">
        <v>0.33100000000000002</v>
      </c>
      <c r="F34" s="32">
        <v>0.34599999999999997</v>
      </c>
      <c r="G34" s="32">
        <v>0.36299999999999999</v>
      </c>
      <c r="H34" s="32">
        <v>0.373</v>
      </c>
      <c r="I34" s="32">
        <v>0.35199999999999998</v>
      </c>
      <c r="J34" s="32">
        <v>0.187</v>
      </c>
      <c r="K34" s="32">
        <v>0.26400000000000001</v>
      </c>
      <c r="L34" s="32">
        <v>0.36399999999999999</v>
      </c>
      <c r="M34" s="32"/>
    </row>
    <row r="35" spans="1:13" ht="15" customHeight="1" x14ac:dyDescent="0.2">
      <c r="A35" s="191" t="s">
        <v>129</v>
      </c>
      <c r="B35" s="25" t="s">
        <v>103</v>
      </c>
      <c r="C35" s="26">
        <v>15572</v>
      </c>
      <c r="D35" s="26">
        <v>18922</v>
      </c>
      <c r="E35" s="26">
        <v>18236</v>
      </c>
      <c r="F35" s="26">
        <v>33632</v>
      </c>
      <c r="G35" s="26">
        <v>38221</v>
      </c>
      <c r="H35" s="26">
        <v>45051</v>
      </c>
      <c r="I35" s="26">
        <v>43897</v>
      </c>
      <c r="J35" s="26">
        <v>15308</v>
      </c>
      <c r="K35" s="26">
        <v>31499</v>
      </c>
      <c r="L35" s="26">
        <v>39349</v>
      </c>
      <c r="M35" s="26"/>
    </row>
    <row r="36" spans="1:13" ht="15" customHeight="1" x14ac:dyDescent="0.2">
      <c r="A36" s="191"/>
      <c r="B36" s="25" t="s">
        <v>106</v>
      </c>
      <c r="C36" s="26">
        <v>10441</v>
      </c>
      <c r="D36" s="26">
        <v>11040</v>
      </c>
      <c r="E36" s="26">
        <v>11686</v>
      </c>
      <c r="F36" s="26">
        <v>21701</v>
      </c>
      <c r="G36" s="26">
        <v>23654</v>
      </c>
      <c r="H36" s="26">
        <v>20513</v>
      </c>
      <c r="I36" s="26">
        <v>24481</v>
      </c>
      <c r="J36" s="26">
        <v>16516</v>
      </c>
      <c r="K36" s="26">
        <v>18135</v>
      </c>
      <c r="L36" s="26">
        <v>20275</v>
      </c>
      <c r="M36" s="26"/>
    </row>
    <row r="37" spans="1:13" ht="15" customHeight="1" x14ac:dyDescent="0.2">
      <c r="A37" s="191"/>
      <c r="B37" s="25" t="s">
        <v>7</v>
      </c>
      <c r="C37" s="26">
        <v>117108</v>
      </c>
      <c r="D37" s="26">
        <v>114481</v>
      </c>
      <c r="E37" s="26">
        <v>122683</v>
      </c>
      <c r="F37" s="26">
        <v>132096</v>
      </c>
      <c r="G37" s="26">
        <v>127391</v>
      </c>
      <c r="H37" s="26">
        <v>32414</v>
      </c>
      <c r="I37" s="26">
        <v>48375</v>
      </c>
      <c r="J37" s="26">
        <v>32414</v>
      </c>
      <c r="K37" s="26">
        <v>48375</v>
      </c>
      <c r="L37" s="26">
        <v>117983</v>
      </c>
      <c r="M37" s="26"/>
    </row>
    <row r="38" spans="1:13" ht="15" customHeight="1" x14ac:dyDescent="0.2">
      <c r="A38" s="191"/>
      <c r="B38" s="25" t="s">
        <v>61</v>
      </c>
      <c r="C38" s="26">
        <v>30864</v>
      </c>
      <c r="D38" s="26">
        <v>34815</v>
      </c>
      <c r="E38" s="26">
        <v>34577</v>
      </c>
      <c r="F38" s="26">
        <v>28852</v>
      </c>
      <c r="G38" s="26">
        <v>33101</v>
      </c>
      <c r="H38" s="26">
        <v>23924</v>
      </c>
      <c r="I38" s="26">
        <v>25986</v>
      </c>
      <c r="J38" s="26">
        <v>23924</v>
      </c>
      <c r="K38" s="26">
        <v>25986</v>
      </c>
      <c r="L38" s="26">
        <v>28843</v>
      </c>
      <c r="M38" s="26"/>
    </row>
    <row r="39" spans="1:13" ht="15" customHeight="1" x14ac:dyDescent="0.2">
      <c r="A39" s="191"/>
      <c r="B39" s="25" t="s">
        <v>172</v>
      </c>
      <c r="C39" s="27">
        <v>0.35799999999999998</v>
      </c>
      <c r="D39" s="27">
        <v>0.42499999999999999</v>
      </c>
      <c r="E39" s="27">
        <v>0.41399999999999998</v>
      </c>
      <c r="F39" s="29">
        <v>0.41499999999999998</v>
      </c>
      <c r="G39" s="29">
        <v>0.435</v>
      </c>
      <c r="H39" s="29">
        <v>0.42799999999999999</v>
      </c>
      <c r="I39" s="29">
        <v>0.39800000000000002</v>
      </c>
      <c r="J39" s="29">
        <v>0.26700000000000002</v>
      </c>
      <c r="K39" s="29">
        <v>0.307</v>
      </c>
      <c r="L39" s="29">
        <v>0.45700000000000002</v>
      </c>
      <c r="M39" s="29"/>
    </row>
    <row r="40" spans="1:13" ht="15" customHeight="1" x14ac:dyDescent="0.2">
      <c r="A40" s="203" t="s">
        <v>25</v>
      </c>
      <c r="B40" s="30" t="s">
        <v>103</v>
      </c>
      <c r="C40" s="31">
        <v>839</v>
      </c>
      <c r="D40" s="31">
        <v>1053</v>
      </c>
      <c r="E40" s="31">
        <v>1193</v>
      </c>
      <c r="F40" s="31">
        <v>985</v>
      </c>
      <c r="G40" s="31">
        <v>1181</v>
      </c>
      <c r="H40" s="31">
        <v>1304</v>
      </c>
      <c r="I40" s="31">
        <v>1379</v>
      </c>
      <c r="J40" s="31">
        <v>302</v>
      </c>
      <c r="K40" s="31">
        <v>326</v>
      </c>
      <c r="L40" s="31">
        <v>1033</v>
      </c>
      <c r="M40" s="31"/>
    </row>
    <row r="41" spans="1:13" ht="15" customHeight="1" x14ac:dyDescent="0.2">
      <c r="A41" s="203"/>
      <c r="B41" s="30" t="s">
        <v>106</v>
      </c>
      <c r="C41" s="31">
        <v>26532</v>
      </c>
      <c r="D41" s="31">
        <v>9608</v>
      </c>
      <c r="E41" s="31">
        <v>7708</v>
      </c>
      <c r="F41" s="31">
        <v>5710</v>
      </c>
      <c r="G41" s="31">
        <v>7000</v>
      </c>
      <c r="H41" s="31">
        <v>9440</v>
      </c>
      <c r="I41" s="31">
        <v>9752</v>
      </c>
      <c r="J41" s="31">
        <v>5616</v>
      </c>
      <c r="K41" s="31">
        <v>8185</v>
      </c>
      <c r="L41" s="31">
        <v>5786</v>
      </c>
      <c r="M41" s="31"/>
    </row>
    <row r="42" spans="1:13" ht="15" customHeight="1" x14ac:dyDescent="0.2">
      <c r="A42" s="203"/>
      <c r="B42" s="30" t="s">
        <v>7</v>
      </c>
      <c r="C42" s="31">
        <v>2121</v>
      </c>
      <c r="D42" s="31">
        <v>1970</v>
      </c>
      <c r="E42" s="31">
        <v>2772</v>
      </c>
      <c r="F42" s="31">
        <v>2749</v>
      </c>
      <c r="G42" s="31">
        <v>2930</v>
      </c>
      <c r="H42" s="31">
        <v>647</v>
      </c>
      <c r="I42" s="31">
        <v>640</v>
      </c>
      <c r="J42" s="31">
        <v>647</v>
      </c>
      <c r="K42" s="31">
        <v>640</v>
      </c>
      <c r="L42" s="31">
        <v>2343</v>
      </c>
      <c r="M42" s="31"/>
    </row>
    <row r="43" spans="1:13" ht="15" customHeight="1" x14ac:dyDescent="0.2">
      <c r="A43" s="203"/>
      <c r="B43" s="30" t="s">
        <v>61</v>
      </c>
      <c r="C43" s="31">
        <v>12150</v>
      </c>
      <c r="D43" s="31">
        <v>10396</v>
      </c>
      <c r="E43" s="31">
        <v>13822</v>
      </c>
      <c r="F43" s="31">
        <v>19471</v>
      </c>
      <c r="G43" s="31">
        <v>20238</v>
      </c>
      <c r="H43" s="31">
        <v>8980</v>
      </c>
      <c r="I43" s="31">
        <v>13919</v>
      </c>
      <c r="J43" s="31">
        <v>8980</v>
      </c>
      <c r="K43" s="31">
        <v>13919</v>
      </c>
      <c r="L43" s="31">
        <v>10716</v>
      </c>
      <c r="M43" s="31"/>
    </row>
    <row r="44" spans="1:13" ht="15" customHeight="1" x14ac:dyDescent="0.2">
      <c r="A44" s="203"/>
      <c r="B44" s="30" t="s">
        <v>172</v>
      </c>
      <c r="C44" s="32">
        <v>0.17899999999999999</v>
      </c>
      <c r="D44" s="32">
        <v>7.6999999999999999E-2</v>
      </c>
      <c r="E44" s="32">
        <v>6.9000000000000006E-2</v>
      </c>
      <c r="F44" s="32">
        <v>0.06</v>
      </c>
      <c r="G44" s="32">
        <v>0.08</v>
      </c>
      <c r="H44" s="32">
        <v>9.0999999999999998E-2</v>
      </c>
      <c r="I44" s="32">
        <v>9.4E-2</v>
      </c>
      <c r="J44" s="32">
        <v>5.6000000000000001E-2</v>
      </c>
      <c r="K44" s="32">
        <v>9.0999999999999998E-2</v>
      </c>
      <c r="L44" s="32">
        <v>7.5999999999999998E-2</v>
      </c>
      <c r="M44" s="32"/>
    </row>
    <row r="45" spans="1:13" ht="15" customHeight="1" x14ac:dyDescent="0.2">
      <c r="A45" s="189" t="s">
        <v>4</v>
      </c>
      <c r="B45" s="133" t="s">
        <v>103</v>
      </c>
      <c r="C45" s="134">
        <f>C20+C15+C10+C5+C25+C30+C35+C40</f>
        <v>1895323</v>
      </c>
      <c r="D45" s="134">
        <f t="shared" ref="D45:K45" si="0">D20+D15+D10+D5+D25+D30+D35+D40</f>
        <v>2454305</v>
      </c>
      <c r="E45" s="134">
        <f t="shared" si="0"/>
        <v>2615990</v>
      </c>
      <c r="F45" s="134">
        <f t="shared" si="0"/>
        <v>2530513</v>
      </c>
      <c r="G45" s="134">
        <f t="shared" si="0"/>
        <v>2906545</v>
      </c>
      <c r="H45" s="134">
        <f t="shared" si="0"/>
        <v>3424862</v>
      </c>
      <c r="I45" s="134">
        <f t="shared" si="0"/>
        <v>3458674</v>
      </c>
      <c r="J45" s="134">
        <f t="shared" si="0"/>
        <v>743521</v>
      </c>
      <c r="K45" s="134">
        <f t="shared" si="0"/>
        <v>1468710</v>
      </c>
      <c r="L45" s="134">
        <f t="shared" ref="L45" si="1">L20+L15+L10+L5+L25+L30+L35+L40</f>
        <v>3172040</v>
      </c>
      <c r="M45" s="134"/>
    </row>
    <row r="46" spans="1:13" ht="15" customHeight="1" x14ac:dyDescent="0.2">
      <c r="A46" s="189"/>
      <c r="B46" s="133" t="s">
        <v>106</v>
      </c>
      <c r="C46" s="134">
        <f t="shared" ref="C46:K48" si="2">C21+C16+C11+C6+C26+C31+C36+C41</f>
        <v>1137470</v>
      </c>
      <c r="D46" s="134">
        <f t="shared" si="2"/>
        <v>1169506</v>
      </c>
      <c r="E46" s="134">
        <f t="shared" si="2"/>
        <v>1189619</v>
      </c>
      <c r="F46" s="134">
        <f t="shared" si="2"/>
        <v>1191349</v>
      </c>
      <c r="G46" s="134">
        <f t="shared" si="2"/>
        <v>1200521</v>
      </c>
      <c r="H46" s="134">
        <f t="shared" si="2"/>
        <v>1327170</v>
      </c>
      <c r="I46" s="134">
        <f t="shared" si="2"/>
        <v>1386319</v>
      </c>
      <c r="J46" s="134">
        <f t="shared" si="2"/>
        <v>588199</v>
      </c>
      <c r="K46" s="134">
        <f t="shared" si="2"/>
        <v>796468</v>
      </c>
      <c r="L46" s="134">
        <f t="shared" ref="L46" si="3">L21+L16+L11+L6+L26+L31+L36+L41</f>
        <v>1207726</v>
      </c>
      <c r="M46" s="134"/>
    </row>
    <row r="47" spans="1:13" ht="15" customHeight="1" x14ac:dyDescent="0.2">
      <c r="A47" s="189"/>
      <c r="B47" s="128" t="s">
        <v>7</v>
      </c>
      <c r="C47" s="134">
        <f t="shared" si="2"/>
        <v>5661483</v>
      </c>
      <c r="D47" s="134">
        <f t="shared" si="2"/>
        <v>5671125</v>
      </c>
      <c r="E47" s="134">
        <f t="shared" si="2"/>
        <v>6473146</v>
      </c>
      <c r="F47" s="134">
        <f t="shared" si="2"/>
        <v>7576299</v>
      </c>
      <c r="G47" s="134">
        <f t="shared" si="2"/>
        <v>7603950</v>
      </c>
      <c r="H47" s="134">
        <f t="shared" si="2"/>
        <v>1790303</v>
      </c>
      <c r="I47" s="134">
        <f t="shared" si="2"/>
        <v>3318037</v>
      </c>
      <c r="J47" s="134">
        <f t="shared" si="2"/>
        <v>1790303</v>
      </c>
      <c r="K47" s="134">
        <f t="shared" si="2"/>
        <v>3318037</v>
      </c>
      <c r="L47" s="134">
        <f t="shared" ref="L47" si="4">L22+L17+L12+L7+L27+L32+L37+L42</f>
        <v>7285123</v>
      </c>
      <c r="M47" s="134"/>
    </row>
    <row r="48" spans="1:13" ht="15" customHeight="1" x14ac:dyDescent="0.2">
      <c r="A48" s="189"/>
      <c r="B48" s="128" t="s">
        <v>61</v>
      </c>
      <c r="C48" s="134">
        <f t="shared" si="2"/>
        <v>2332643</v>
      </c>
      <c r="D48" s="134">
        <f t="shared" si="2"/>
        <v>2332698</v>
      </c>
      <c r="E48" s="134">
        <f t="shared" si="2"/>
        <v>2360438</v>
      </c>
      <c r="F48" s="134">
        <f t="shared" si="2"/>
        <v>2596000</v>
      </c>
      <c r="G48" s="134">
        <f t="shared" si="2"/>
        <v>2656897</v>
      </c>
      <c r="H48" s="134">
        <f t="shared" si="2"/>
        <v>1179198</v>
      </c>
      <c r="I48" s="134">
        <f t="shared" si="2"/>
        <v>1608025</v>
      </c>
      <c r="J48" s="134">
        <f t="shared" si="2"/>
        <v>1179198</v>
      </c>
      <c r="K48" s="134">
        <f t="shared" si="2"/>
        <v>1608025</v>
      </c>
      <c r="L48" s="134">
        <f t="shared" ref="L48" si="5">L23+L18+L13+L8+L28+L33+L38+L43</f>
        <v>2372822</v>
      </c>
      <c r="M48" s="134"/>
    </row>
    <row r="49" spans="1:17" ht="15" customHeight="1" x14ac:dyDescent="0.2">
      <c r="A49" s="189"/>
      <c r="B49" s="128" t="s">
        <v>64</v>
      </c>
      <c r="C49" s="135">
        <v>0.373</v>
      </c>
      <c r="D49" s="135">
        <v>0.45100000000000001</v>
      </c>
      <c r="E49" s="135">
        <v>0.47099999999999997</v>
      </c>
      <c r="F49" s="135">
        <v>0.47199999999999998</v>
      </c>
      <c r="G49" s="135">
        <v>0.505</v>
      </c>
      <c r="H49" s="135">
        <v>0.499</v>
      </c>
      <c r="I49" s="135">
        <v>0.48499999999999999</v>
      </c>
      <c r="J49" s="135">
        <v>0.22800000000000001</v>
      </c>
      <c r="K49" s="135">
        <v>0.33500000000000002</v>
      </c>
      <c r="L49" s="135">
        <v>0.48299999999999998</v>
      </c>
      <c r="M49" s="135"/>
    </row>
    <row r="50" spans="1:17" ht="15" customHeight="1" x14ac:dyDescent="0.2">
      <c r="A50" s="204" t="s">
        <v>155</v>
      </c>
      <c r="B50" s="204"/>
      <c r="C50" s="204"/>
      <c r="D50" s="204"/>
      <c r="E50" s="204"/>
      <c r="F50" s="204"/>
      <c r="G50" s="204"/>
      <c r="H50" s="204"/>
      <c r="I50" s="204"/>
      <c r="J50" s="204"/>
      <c r="K50" s="204"/>
      <c r="L50" s="166"/>
      <c r="M50" s="166"/>
      <c r="N50" s="22"/>
      <c r="O50" s="22"/>
      <c r="P50" s="22"/>
      <c r="Q50" s="22"/>
    </row>
    <row r="51" spans="1:17" ht="16.2" customHeight="1" x14ac:dyDescent="0.2">
      <c r="A51" s="204"/>
      <c r="B51" s="204"/>
      <c r="C51" s="204"/>
      <c r="D51" s="204"/>
      <c r="E51" s="204"/>
      <c r="F51" s="204"/>
      <c r="G51" s="204"/>
      <c r="H51" s="204"/>
      <c r="I51" s="204"/>
      <c r="J51" s="204"/>
      <c r="K51" s="204"/>
      <c r="L51" s="166"/>
      <c r="M51" s="166"/>
    </row>
  </sheetData>
  <mergeCells count="11">
    <mergeCell ref="A5:A9"/>
    <mergeCell ref="A20:A24"/>
    <mergeCell ref="A10:A14"/>
    <mergeCell ref="A15:A19"/>
    <mergeCell ref="A3:M3"/>
    <mergeCell ref="A45:A49"/>
    <mergeCell ref="A25:A29"/>
    <mergeCell ref="A30:A34"/>
    <mergeCell ref="A50:K51"/>
    <mergeCell ref="A40:A44"/>
    <mergeCell ref="A35:A39"/>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66298-5017-4A52-9480-95C5CB1B18C6}">
  <sheetPr>
    <tabColor theme="9" tint="-0.499984740745262"/>
  </sheetPr>
  <dimension ref="A1:G54"/>
  <sheetViews>
    <sheetView showGridLines="0" workbookViewId="0">
      <selection activeCell="C58" sqref="C58"/>
    </sheetView>
  </sheetViews>
  <sheetFormatPr defaultRowHeight="14.4" x14ac:dyDescent="0.3"/>
  <cols>
    <col min="1" max="1" width="37.77734375" customWidth="1"/>
    <col min="2" max="2" width="8.77734375" customWidth="1"/>
    <col min="3" max="7" width="12.33203125" customWidth="1"/>
  </cols>
  <sheetData>
    <row r="1" spans="1:7" ht="28.2" customHeight="1" x14ac:dyDescent="0.3">
      <c r="A1" s="206" t="s">
        <v>203</v>
      </c>
      <c r="B1" s="206"/>
      <c r="C1" s="206"/>
      <c r="D1" s="206"/>
      <c r="E1" s="206"/>
      <c r="F1" s="206"/>
      <c r="G1" s="206"/>
    </row>
    <row r="2" spans="1:7" x14ac:dyDescent="0.3">
      <c r="A2" s="168" t="s">
        <v>204</v>
      </c>
      <c r="B2" s="168" t="s">
        <v>197</v>
      </c>
      <c r="C2" s="168">
        <v>2019</v>
      </c>
      <c r="D2" s="168">
        <v>2020</v>
      </c>
      <c r="E2" s="168">
        <v>2021</v>
      </c>
      <c r="F2" s="168">
        <v>2022</v>
      </c>
      <c r="G2" s="168">
        <v>2023</v>
      </c>
    </row>
    <row r="3" spans="1:7" x14ac:dyDescent="0.3">
      <c r="A3" s="200" t="s">
        <v>205</v>
      </c>
      <c r="B3" s="167" t="s">
        <v>185</v>
      </c>
      <c r="C3" s="170">
        <v>118219</v>
      </c>
      <c r="D3" s="170">
        <v>164583</v>
      </c>
      <c r="E3" s="170">
        <v>69382</v>
      </c>
      <c r="F3" s="170">
        <v>128088</v>
      </c>
      <c r="G3" s="170">
        <v>161482</v>
      </c>
    </row>
    <row r="4" spans="1:7" x14ac:dyDescent="0.3">
      <c r="A4" s="200"/>
      <c r="B4" s="167" t="s">
        <v>186</v>
      </c>
      <c r="C4" s="170">
        <v>130465</v>
      </c>
      <c r="D4" s="170">
        <v>158144</v>
      </c>
      <c r="E4" s="170">
        <v>62067</v>
      </c>
      <c r="F4" s="170">
        <v>119123</v>
      </c>
      <c r="G4" s="170">
        <v>156982</v>
      </c>
    </row>
    <row r="5" spans="1:7" x14ac:dyDescent="0.3">
      <c r="A5" s="200"/>
      <c r="B5" s="167" t="s">
        <v>187</v>
      </c>
      <c r="C5" s="170">
        <v>161750</v>
      </c>
      <c r="D5" s="170">
        <v>104335</v>
      </c>
      <c r="E5" s="170">
        <v>75069</v>
      </c>
      <c r="F5" s="170">
        <v>147925</v>
      </c>
      <c r="G5" s="170">
        <v>187812</v>
      </c>
    </row>
    <row r="6" spans="1:7" x14ac:dyDescent="0.3">
      <c r="A6" s="200"/>
      <c r="B6" s="167" t="s">
        <v>188</v>
      </c>
      <c r="C6" s="170">
        <v>215835</v>
      </c>
      <c r="D6" s="170">
        <v>47788</v>
      </c>
      <c r="E6" s="170">
        <v>81493</v>
      </c>
      <c r="F6" s="170">
        <v>193138</v>
      </c>
      <c r="G6" s="170">
        <v>249460</v>
      </c>
    </row>
    <row r="7" spans="1:7" x14ac:dyDescent="0.3">
      <c r="A7" s="200"/>
      <c r="B7" s="167" t="s">
        <v>189</v>
      </c>
      <c r="C7" s="170">
        <v>243458</v>
      </c>
      <c r="D7" s="170">
        <v>53841</v>
      </c>
      <c r="E7" s="170">
        <v>124723</v>
      </c>
      <c r="F7" s="170">
        <v>223763</v>
      </c>
      <c r="G7" s="170">
        <v>302348</v>
      </c>
    </row>
    <row r="8" spans="1:7" x14ac:dyDescent="0.3">
      <c r="A8" s="200"/>
      <c r="B8" s="167" t="s">
        <v>190</v>
      </c>
      <c r="C8" s="170">
        <v>279732</v>
      </c>
      <c r="D8" s="170">
        <v>75131</v>
      </c>
      <c r="E8" s="170">
        <v>164414</v>
      </c>
      <c r="F8" s="170">
        <v>273112</v>
      </c>
      <c r="G8" s="170">
        <v>351052</v>
      </c>
    </row>
    <row r="9" spans="1:7" x14ac:dyDescent="0.3">
      <c r="A9" s="200"/>
      <c r="B9" s="167" t="s">
        <v>191</v>
      </c>
      <c r="C9" s="170">
        <v>314177</v>
      </c>
      <c r="D9" s="170">
        <v>161900</v>
      </c>
      <c r="E9" s="170">
        <v>250614</v>
      </c>
      <c r="F9" s="170">
        <v>328525</v>
      </c>
      <c r="G9" s="170">
        <v>387923</v>
      </c>
    </row>
    <row r="10" spans="1:7" x14ac:dyDescent="0.3">
      <c r="A10" s="200"/>
      <c r="B10" s="167" t="s">
        <v>192</v>
      </c>
      <c r="C10" s="170">
        <v>340775</v>
      </c>
      <c r="D10" s="170">
        <v>205563</v>
      </c>
      <c r="E10" s="170">
        <v>269926</v>
      </c>
      <c r="F10" s="170">
        <v>337468</v>
      </c>
      <c r="G10" s="170">
        <v>395774</v>
      </c>
    </row>
    <row r="11" spans="1:7" x14ac:dyDescent="0.3">
      <c r="A11" s="200"/>
      <c r="B11" s="167" t="s">
        <v>193</v>
      </c>
      <c r="C11" s="170">
        <v>319115</v>
      </c>
      <c r="D11" s="170">
        <v>161607</v>
      </c>
      <c r="E11" s="170">
        <v>225114</v>
      </c>
      <c r="F11" s="170">
        <v>322726</v>
      </c>
      <c r="G11" s="170">
        <v>400516</v>
      </c>
    </row>
    <row r="12" spans="1:7" x14ac:dyDescent="0.3">
      <c r="A12" s="200"/>
      <c r="B12" s="167" t="s">
        <v>194</v>
      </c>
      <c r="C12" s="170">
        <v>264730</v>
      </c>
      <c r="D12" s="170">
        <v>147773</v>
      </c>
      <c r="E12" s="170">
        <v>196632</v>
      </c>
      <c r="F12" s="170">
        <v>273812</v>
      </c>
      <c r="G12" s="170">
        <v>324357</v>
      </c>
    </row>
    <row r="13" spans="1:7" x14ac:dyDescent="0.3">
      <c r="A13" s="200"/>
      <c r="B13" s="167" t="s">
        <v>195</v>
      </c>
      <c r="C13" s="170">
        <v>185109</v>
      </c>
      <c r="D13" s="170">
        <v>77829</v>
      </c>
      <c r="E13" s="170">
        <v>145517</v>
      </c>
      <c r="F13" s="170">
        <v>180061</v>
      </c>
      <c r="G13" s="170">
        <v>218475</v>
      </c>
    </row>
    <row r="14" spans="1:7" x14ac:dyDescent="0.3">
      <c r="A14" s="200"/>
      <c r="B14" s="167" t="s">
        <v>196</v>
      </c>
      <c r="C14" s="170">
        <v>181780</v>
      </c>
      <c r="D14" s="170">
        <v>68365</v>
      </c>
      <c r="E14" s="170">
        <v>139053</v>
      </c>
      <c r="F14" s="170">
        <v>173405</v>
      </c>
      <c r="G14" s="170">
        <v>211409</v>
      </c>
    </row>
    <row r="15" spans="1:7" x14ac:dyDescent="0.3">
      <c r="A15" s="199" t="s">
        <v>206</v>
      </c>
      <c r="B15" s="169" t="s">
        <v>185</v>
      </c>
      <c r="C15" s="171">
        <v>8045062.5</v>
      </c>
      <c r="D15" s="171">
        <v>10598736</v>
      </c>
      <c r="E15" s="171">
        <v>4824781</v>
      </c>
      <c r="F15" s="171">
        <v>10070217</v>
      </c>
      <c r="G15" s="171">
        <v>13830373</v>
      </c>
    </row>
    <row r="16" spans="1:7" x14ac:dyDescent="0.3">
      <c r="A16" s="199"/>
      <c r="B16" s="169" t="s">
        <v>186</v>
      </c>
      <c r="C16" s="171">
        <v>8438512</v>
      </c>
      <c r="D16" s="171">
        <v>10262798</v>
      </c>
      <c r="E16" s="171">
        <v>4676907</v>
      </c>
      <c r="F16" s="171">
        <v>8930712</v>
      </c>
      <c r="G16" s="171">
        <v>13244066</v>
      </c>
    </row>
    <row r="17" spans="1:7" x14ac:dyDescent="0.3">
      <c r="A17" s="199"/>
      <c r="B17" s="169" t="s">
        <v>187</v>
      </c>
      <c r="C17" s="171">
        <v>10792395</v>
      </c>
      <c r="D17" s="171">
        <v>7122561</v>
      </c>
      <c r="E17" s="171">
        <v>5952257</v>
      </c>
      <c r="F17" s="171">
        <v>11616145</v>
      </c>
      <c r="G17" s="171">
        <v>16534031</v>
      </c>
    </row>
    <row r="18" spans="1:7" x14ac:dyDescent="0.3">
      <c r="A18" s="199"/>
      <c r="B18" s="169" t="s">
        <v>188</v>
      </c>
      <c r="C18" s="171">
        <v>16259336</v>
      </c>
      <c r="D18" s="171">
        <v>3718830.75</v>
      </c>
      <c r="E18" s="171">
        <v>7650286</v>
      </c>
      <c r="F18" s="171">
        <v>18060280</v>
      </c>
      <c r="G18" s="171">
        <v>26457272</v>
      </c>
    </row>
    <row r="19" spans="1:7" x14ac:dyDescent="0.3">
      <c r="A19" s="199"/>
      <c r="B19" s="169" t="s">
        <v>189</v>
      </c>
      <c r="C19" s="171">
        <v>18956244</v>
      </c>
      <c r="D19" s="171">
        <v>4251933.5</v>
      </c>
      <c r="E19" s="171">
        <v>11847010</v>
      </c>
      <c r="F19" s="171">
        <v>22003460</v>
      </c>
      <c r="G19" s="171">
        <v>33600308</v>
      </c>
    </row>
    <row r="20" spans="1:7" x14ac:dyDescent="0.3">
      <c r="A20" s="199"/>
      <c r="B20" s="169" t="s">
        <v>190</v>
      </c>
      <c r="C20" s="171">
        <v>24206464</v>
      </c>
      <c r="D20" s="171">
        <v>6759445.5</v>
      </c>
      <c r="E20" s="171">
        <v>16502545</v>
      </c>
      <c r="F20" s="171">
        <v>30505672</v>
      </c>
      <c r="G20" s="171">
        <v>43356220</v>
      </c>
    </row>
    <row r="21" spans="1:7" x14ac:dyDescent="0.3">
      <c r="A21" s="199"/>
      <c r="B21" s="169" t="s">
        <v>191</v>
      </c>
      <c r="C21" s="171">
        <v>28929428</v>
      </c>
      <c r="D21" s="171">
        <v>14585307</v>
      </c>
      <c r="E21" s="171">
        <v>28836704</v>
      </c>
      <c r="F21" s="171">
        <v>39020316</v>
      </c>
      <c r="G21" s="171">
        <v>51202560</v>
      </c>
    </row>
    <row r="22" spans="1:7" x14ac:dyDescent="0.3">
      <c r="A22" s="199"/>
      <c r="B22" s="169" t="s">
        <v>192</v>
      </c>
      <c r="C22" s="171">
        <v>31942112</v>
      </c>
      <c r="D22" s="171">
        <v>19683860</v>
      </c>
      <c r="E22" s="171">
        <v>32001502</v>
      </c>
      <c r="F22" s="171">
        <v>40857500</v>
      </c>
      <c r="G22" s="171">
        <v>53054704</v>
      </c>
    </row>
    <row r="23" spans="1:7" x14ac:dyDescent="0.3">
      <c r="A23" s="199"/>
      <c r="B23" s="169" t="s">
        <v>193</v>
      </c>
      <c r="C23" s="171">
        <v>25387942</v>
      </c>
      <c r="D23" s="171">
        <v>13097578</v>
      </c>
      <c r="E23" s="171">
        <v>21710868</v>
      </c>
      <c r="F23" s="171">
        <v>33274080</v>
      </c>
      <c r="G23" s="171">
        <v>47141588</v>
      </c>
    </row>
    <row r="24" spans="1:7" x14ac:dyDescent="0.3">
      <c r="A24" s="199"/>
      <c r="B24" s="169" t="s">
        <v>194</v>
      </c>
      <c r="C24" s="171">
        <v>18934924</v>
      </c>
      <c r="D24" s="171">
        <v>12231196</v>
      </c>
      <c r="E24" s="171">
        <v>16914152</v>
      </c>
      <c r="F24" s="171">
        <v>25333186</v>
      </c>
      <c r="G24" s="171">
        <v>34762484</v>
      </c>
    </row>
    <row r="25" spans="1:7" x14ac:dyDescent="0.3">
      <c r="A25" s="199"/>
      <c r="B25" s="169" t="s">
        <v>195</v>
      </c>
      <c r="C25" s="171">
        <v>12194686</v>
      </c>
      <c r="D25" s="171">
        <v>5384817</v>
      </c>
      <c r="E25" s="171">
        <v>11475054</v>
      </c>
      <c r="F25" s="171">
        <v>15105700</v>
      </c>
      <c r="G25" s="171">
        <v>21437856</v>
      </c>
    </row>
    <row r="26" spans="1:7" x14ac:dyDescent="0.3">
      <c r="A26" s="199"/>
      <c r="B26" s="169" t="s">
        <v>196</v>
      </c>
      <c r="C26" s="171">
        <v>12167254</v>
      </c>
      <c r="D26" s="171">
        <v>4966173</v>
      </c>
      <c r="E26" s="171">
        <v>10553710</v>
      </c>
      <c r="F26" s="171">
        <v>15160695</v>
      </c>
      <c r="G26" s="171">
        <v>22013770</v>
      </c>
    </row>
    <row r="27" spans="1:7" x14ac:dyDescent="0.3">
      <c r="A27" s="200" t="s">
        <v>207</v>
      </c>
      <c r="B27" s="167" t="s">
        <v>185</v>
      </c>
      <c r="C27" s="170">
        <f>C15/C3</f>
        <v>68.052195501569116</v>
      </c>
      <c r="D27" s="170">
        <f t="shared" ref="D27:G27" si="0">D15/D3</f>
        <v>64.397513716483473</v>
      </c>
      <c r="E27" s="170">
        <f t="shared" si="0"/>
        <v>69.539376207085411</v>
      </c>
      <c r="F27" s="170">
        <f t="shared" si="0"/>
        <v>78.619519392917368</v>
      </c>
      <c r="G27" s="170">
        <f t="shared" si="0"/>
        <v>85.64653026343494</v>
      </c>
    </row>
    <row r="28" spans="1:7" x14ac:dyDescent="0.3">
      <c r="A28" s="200"/>
      <c r="B28" s="167" t="s">
        <v>186</v>
      </c>
      <c r="C28" s="170">
        <f t="shared" ref="C28:G38" si="1">C16/C4</f>
        <v>64.680274403096618</v>
      </c>
      <c r="D28" s="170">
        <f t="shared" si="1"/>
        <v>64.895272662889525</v>
      </c>
      <c r="E28" s="170">
        <f t="shared" si="1"/>
        <v>75.352554497559083</v>
      </c>
      <c r="F28" s="170">
        <f t="shared" si="1"/>
        <v>74.970509473401435</v>
      </c>
      <c r="G28" s="170">
        <f t="shared" si="1"/>
        <v>84.366780904817119</v>
      </c>
    </row>
    <row r="29" spans="1:7" x14ac:dyDescent="0.3">
      <c r="A29" s="200"/>
      <c r="B29" s="167" t="s">
        <v>187</v>
      </c>
      <c r="C29" s="170">
        <f t="shared" si="1"/>
        <v>66.722689335394122</v>
      </c>
      <c r="D29" s="170">
        <f t="shared" si="1"/>
        <v>68.266267312023771</v>
      </c>
      <c r="E29" s="170">
        <f t="shared" si="1"/>
        <v>79.290479425595123</v>
      </c>
      <c r="F29" s="170">
        <f t="shared" si="1"/>
        <v>78.527260436031767</v>
      </c>
      <c r="G29" s="170">
        <f t="shared" si="1"/>
        <v>88.035008412667992</v>
      </c>
    </row>
    <row r="30" spans="1:7" x14ac:dyDescent="0.3">
      <c r="A30" s="200"/>
      <c r="B30" s="167" t="s">
        <v>188</v>
      </c>
      <c r="C30" s="170">
        <f t="shared" si="1"/>
        <v>75.332249171821061</v>
      </c>
      <c r="D30" s="170">
        <f t="shared" si="1"/>
        <v>77.81934272202227</v>
      </c>
      <c r="E30" s="170">
        <f t="shared" si="1"/>
        <v>93.87660289840845</v>
      </c>
      <c r="F30" s="170">
        <f t="shared" si="1"/>
        <v>93.509718439664908</v>
      </c>
      <c r="G30" s="170">
        <f t="shared" si="1"/>
        <v>106.058173655095</v>
      </c>
    </row>
    <row r="31" spans="1:7" x14ac:dyDescent="0.3">
      <c r="A31" s="200"/>
      <c r="B31" s="167" t="s">
        <v>189</v>
      </c>
      <c r="C31" s="170">
        <f t="shared" si="1"/>
        <v>77.862481413631926</v>
      </c>
      <c r="D31" s="170">
        <f t="shared" si="1"/>
        <v>78.972038037926481</v>
      </c>
      <c r="E31" s="170">
        <f t="shared" si="1"/>
        <v>94.986570239651073</v>
      </c>
      <c r="F31" s="170">
        <f t="shared" si="1"/>
        <v>98.333772786385595</v>
      </c>
      <c r="G31" s="170">
        <f t="shared" si="1"/>
        <v>111.13123949885562</v>
      </c>
    </row>
    <row r="32" spans="1:7" x14ac:dyDescent="0.3">
      <c r="A32" s="200"/>
      <c r="B32" s="167" t="s">
        <v>190</v>
      </c>
      <c r="C32" s="170">
        <f t="shared" si="1"/>
        <v>86.534483005162087</v>
      </c>
      <c r="D32" s="170">
        <f t="shared" si="1"/>
        <v>89.96879450559689</v>
      </c>
      <c r="E32" s="170">
        <f t="shared" si="1"/>
        <v>100.37189655382146</v>
      </c>
      <c r="F32" s="170">
        <f t="shared" si="1"/>
        <v>111.69656404698439</v>
      </c>
      <c r="G32" s="170">
        <f t="shared" si="1"/>
        <v>123.50369745792646</v>
      </c>
    </row>
    <row r="33" spans="1:7" x14ac:dyDescent="0.3">
      <c r="A33" s="200"/>
      <c r="B33" s="167" t="s">
        <v>191</v>
      </c>
      <c r="C33" s="170">
        <f t="shared" si="1"/>
        <v>92.080031319924757</v>
      </c>
      <c r="D33" s="170">
        <f t="shared" si="1"/>
        <v>90.088369363804816</v>
      </c>
      <c r="E33" s="170">
        <f t="shared" si="1"/>
        <v>115.06421827990455</v>
      </c>
      <c r="F33" s="170">
        <f t="shared" si="1"/>
        <v>118.77426679856936</v>
      </c>
      <c r="G33" s="170">
        <f t="shared" si="1"/>
        <v>131.99155502509518</v>
      </c>
    </row>
    <row r="34" spans="1:7" x14ac:dyDescent="0.3">
      <c r="A34" s="200"/>
      <c r="B34" s="167" t="s">
        <v>192</v>
      </c>
      <c r="C34" s="170">
        <f t="shared" si="1"/>
        <v>93.733730467317145</v>
      </c>
      <c r="D34" s="170">
        <f t="shared" si="1"/>
        <v>95.755851004314977</v>
      </c>
      <c r="E34" s="170">
        <f t="shared" si="1"/>
        <v>118.55657476493558</v>
      </c>
      <c r="F34" s="170">
        <f t="shared" si="1"/>
        <v>121.07073855891521</v>
      </c>
      <c r="G34" s="170">
        <f t="shared" si="1"/>
        <v>134.05303026474706</v>
      </c>
    </row>
    <row r="35" spans="1:7" x14ac:dyDescent="0.3">
      <c r="A35" s="200"/>
      <c r="B35" s="167" t="s">
        <v>193</v>
      </c>
      <c r="C35" s="170">
        <f t="shared" si="1"/>
        <v>79.557344530968464</v>
      </c>
      <c r="D35" s="170">
        <f t="shared" si="1"/>
        <v>81.045858162084556</v>
      </c>
      <c r="E35" s="170">
        <f t="shared" si="1"/>
        <v>96.443881766571607</v>
      </c>
      <c r="F35" s="170">
        <f t="shared" si="1"/>
        <v>103.10318970271996</v>
      </c>
      <c r="G35" s="170">
        <f t="shared" si="1"/>
        <v>117.7021342468216</v>
      </c>
    </row>
    <row r="36" spans="1:7" x14ac:dyDescent="0.3">
      <c r="A36" s="200"/>
      <c r="B36" s="167" t="s">
        <v>194</v>
      </c>
      <c r="C36" s="170">
        <f t="shared" si="1"/>
        <v>71.525418350772483</v>
      </c>
      <c r="D36" s="170">
        <f t="shared" si="1"/>
        <v>82.770167757303426</v>
      </c>
      <c r="E36" s="170">
        <f t="shared" si="1"/>
        <v>86.019325440416623</v>
      </c>
      <c r="F36" s="170">
        <f t="shared" si="1"/>
        <v>92.520364337574691</v>
      </c>
      <c r="G36" s="170">
        <f t="shared" si="1"/>
        <v>107.17352793372734</v>
      </c>
    </row>
    <row r="37" spans="1:7" x14ac:dyDescent="0.3">
      <c r="A37" s="200"/>
      <c r="B37" s="167" t="s">
        <v>195</v>
      </c>
      <c r="C37" s="170">
        <f t="shared" si="1"/>
        <v>65.878406776547877</v>
      </c>
      <c r="D37" s="170">
        <f t="shared" si="1"/>
        <v>69.18779632270747</v>
      </c>
      <c r="E37" s="170">
        <f t="shared" si="1"/>
        <v>78.857136966814878</v>
      </c>
      <c r="F37" s="170">
        <f t="shared" si="1"/>
        <v>83.892125446376511</v>
      </c>
      <c r="G37" s="170">
        <f t="shared" si="1"/>
        <v>98.124984552008243</v>
      </c>
    </row>
    <row r="38" spans="1:7" x14ac:dyDescent="0.3">
      <c r="A38" s="200"/>
      <c r="B38" s="167" t="s">
        <v>196</v>
      </c>
      <c r="C38" s="170">
        <f t="shared" si="1"/>
        <v>66.933953130157334</v>
      </c>
      <c r="D38" s="170">
        <f t="shared" si="1"/>
        <v>72.642039055072033</v>
      </c>
      <c r="E38" s="170">
        <f t="shared" si="1"/>
        <v>75.897032066909745</v>
      </c>
      <c r="F38" s="170">
        <f t="shared" si="1"/>
        <v>87.429399382947437</v>
      </c>
      <c r="G38" s="170">
        <f t="shared" si="1"/>
        <v>104.12882138414165</v>
      </c>
    </row>
    <row r="39" spans="1:7" x14ac:dyDescent="0.3">
      <c r="A39" s="199" t="s">
        <v>64</v>
      </c>
      <c r="B39" s="169" t="s">
        <v>185</v>
      </c>
      <c r="C39" s="173">
        <v>0.30056387186050398</v>
      </c>
      <c r="D39" s="173">
        <v>0.30333337187767001</v>
      </c>
      <c r="E39" s="173">
        <v>0.154939889907837</v>
      </c>
      <c r="F39" s="173">
        <v>0.30524489283561701</v>
      </c>
      <c r="G39" s="173">
        <v>0.33775135874748202</v>
      </c>
    </row>
    <row r="40" spans="1:7" x14ac:dyDescent="0.3">
      <c r="A40" s="199"/>
      <c r="B40" s="169" t="s">
        <v>186</v>
      </c>
      <c r="C40" s="173">
        <v>0.32606056332588201</v>
      </c>
      <c r="D40" s="173">
        <v>0.31720960140228299</v>
      </c>
      <c r="E40" s="173">
        <v>0.159630507230759</v>
      </c>
      <c r="F40" s="173">
        <v>0.32652613520622298</v>
      </c>
      <c r="G40" s="173">
        <v>0.36167851090431202</v>
      </c>
    </row>
    <row r="41" spans="1:7" x14ac:dyDescent="0.3">
      <c r="A41" s="199"/>
      <c r="B41" s="169" t="s">
        <v>187</v>
      </c>
      <c r="C41" s="173">
        <v>0.34329405426979098</v>
      </c>
      <c r="D41" s="173">
        <v>0.19867871701717399</v>
      </c>
      <c r="E41" s="173">
        <v>0.17090700566768599</v>
      </c>
      <c r="F41" s="173">
        <v>0.36392188072204601</v>
      </c>
      <c r="G41" s="173">
        <v>0.37604779005050698</v>
      </c>
    </row>
    <row r="42" spans="1:7" x14ac:dyDescent="0.3">
      <c r="A42" s="199"/>
      <c r="B42" s="169" t="s">
        <v>188</v>
      </c>
      <c r="C42" s="173">
        <v>0.43400976061821001</v>
      </c>
      <c r="D42" s="173">
        <v>9.3698270618915599E-2</v>
      </c>
      <c r="E42" s="173">
        <v>0.184892073273659</v>
      </c>
      <c r="F42" s="173">
        <v>0.452699035406113</v>
      </c>
      <c r="G42" s="173">
        <v>0.46876570582389798</v>
      </c>
    </row>
    <row r="43" spans="1:7" x14ac:dyDescent="0.3">
      <c r="A43" s="199"/>
      <c r="B43" s="169" t="s">
        <v>189</v>
      </c>
      <c r="C43" s="173">
        <v>0.45023518800735501</v>
      </c>
      <c r="D43" s="173">
        <v>9.77501571178436E-2</v>
      </c>
      <c r="E43" s="173">
        <v>0.26669198274612399</v>
      </c>
      <c r="F43" s="173">
        <v>0.48908901214599598</v>
      </c>
      <c r="G43" s="173">
        <v>0.52796024084091198</v>
      </c>
    </row>
    <row r="44" spans="1:7" x14ac:dyDescent="0.3">
      <c r="A44" s="199"/>
      <c r="B44" s="169" t="s">
        <v>190</v>
      </c>
      <c r="C44" s="173">
        <v>0.49377825856208801</v>
      </c>
      <c r="D44" s="173">
        <v>0.13527102768421201</v>
      </c>
      <c r="E44" s="173">
        <v>0.35735565423965499</v>
      </c>
      <c r="F44" s="173">
        <v>0.56562691926956199</v>
      </c>
      <c r="G44" s="173">
        <v>0.59286534786224399</v>
      </c>
    </row>
    <row r="45" spans="1:7" x14ac:dyDescent="0.3">
      <c r="A45" s="199"/>
      <c r="B45" s="169" t="s">
        <v>191</v>
      </c>
      <c r="C45" s="173">
        <v>0.50479751825332597</v>
      </c>
      <c r="D45" s="173">
        <v>0.26597636938095098</v>
      </c>
      <c r="E45" s="173">
        <v>0.49868717789650002</v>
      </c>
      <c r="F45" s="173">
        <v>0.60505753755569502</v>
      </c>
      <c r="G45" s="173">
        <v>0.59884232282638605</v>
      </c>
    </row>
    <row r="46" spans="1:7" x14ac:dyDescent="0.3">
      <c r="A46" s="199"/>
      <c r="B46" s="169" t="s">
        <v>192</v>
      </c>
      <c r="C46" s="173">
        <v>0.51619976758956898</v>
      </c>
      <c r="D46" s="173">
        <v>0.340017259120941</v>
      </c>
      <c r="E46" s="173">
        <v>0.52385443449020397</v>
      </c>
      <c r="F46" s="173">
        <v>0.59097999334335305</v>
      </c>
      <c r="G46" s="173">
        <v>0.58450287580490101</v>
      </c>
    </row>
    <row r="47" spans="1:7" x14ac:dyDescent="0.3">
      <c r="A47" s="199"/>
      <c r="B47" s="169" t="s">
        <v>193</v>
      </c>
      <c r="C47" s="173">
        <v>0.506261587142944</v>
      </c>
      <c r="D47" s="173">
        <v>0.28906843066215498</v>
      </c>
      <c r="E47" s="173">
        <v>0.47096973657607999</v>
      </c>
      <c r="F47" s="173">
        <v>0.59503579139709495</v>
      </c>
      <c r="G47" s="173">
        <v>0.62459397315979004</v>
      </c>
    </row>
    <row r="48" spans="1:7" x14ac:dyDescent="0.3">
      <c r="A48" s="199"/>
      <c r="B48" s="169" t="s">
        <v>194</v>
      </c>
      <c r="C48" s="173">
        <v>0.43984645605087302</v>
      </c>
      <c r="D48" s="173">
        <v>0.27653136849403398</v>
      </c>
      <c r="E48" s="173">
        <v>0.43832352757453902</v>
      </c>
      <c r="F48" s="173">
        <v>0.52536249160766602</v>
      </c>
      <c r="G48" s="173">
        <v>0.520213603973389</v>
      </c>
    </row>
    <row r="49" spans="1:7" x14ac:dyDescent="0.3">
      <c r="A49" s="199"/>
      <c r="B49" s="169" t="s">
        <v>195</v>
      </c>
      <c r="C49" s="173">
        <v>0.34847989678382901</v>
      </c>
      <c r="D49" s="173">
        <v>0.16741494834423101</v>
      </c>
      <c r="E49" s="173">
        <v>0.36863541603088401</v>
      </c>
      <c r="F49" s="173">
        <v>0.38226068019866899</v>
      </c>
      <c r="G49" s="173">
        <v>0.38577741384506198</v>
      </c>
    </row>
    <row r="50" spans="1:7" x14ac:dyDescent="0.3">
      <c r="A50" s="199"/>
      <c r="B50" s="169" t="s">
        <v>196</v>
      </c>
      <c r="C50" s="173">
        <v>0.33283090591430697</v>
      </c>
      <c r="D50" s="173">
        <v>0.145931571722031</v>
      </c>
      <c r="E50" s="173">
        <v>0.34388294816017201</v>
      </c>
      <c r="F50" s="173">
        <v>0.36279523372650102</v>
      </c>
      <c r="G50" s="173">
        <v>0.36468476057052601</v>
      </c>
    </row>
    <row r="51" spans="1:7" x14ac:dyDescent="0.3">
      <c r="A51" s="172" t="s">
        <v>200</v>
      </c>
      <c r="B51" s="167"/>
      <c r="C51" s="167"/>
      <c r="D51" s="167"/>
      <c r="E51" s="167"/>
      <c r="F51" s="167"/>
      <c r="G51" s="167"/>
    </row>
    <row r="52" spans="1:7" ht="15" customHeight="1" x14ac:dyDescent="0.3">
      <c r="A52" s="205" t="s">
        <v>209</v>
      </c>
      <c r="B52" s="205"/>
      <c r="C52" s="205"/>
      <c r="D52" s="205"/>
      <c r="E52" s="205"/>
      <c r="F52" s="205"/>
      <c r="G52" s="205"/>
    </row>
    <row r="53" spans="1:7" ht="15" customHeight="1" x14ac:dyDescent="0.3">
      <c r="A53" s="205"/>
      <c r="B53" s="205"/>
      <c r="C53" s="205"/>
      <c r="D53" s="205"/>
      <c r="E53" s="205"/>
      <c r="F53" s="205"/>
      <c r="G53" s="205"/>
    </row>
    <row r="54" spans="1:7" x14ac:dyDescent="0.3">
      <c r="A54" s="205"/>
      <c r="B54" s="205"/>
      <c r="C54" s="205"/>
      <c r="D54" s="205"/>
      <c r="E54" s="205"/>
      <c r="F54" s="205"/>
      <c r="G54" s="205"/>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I W v T S m P e 5 d m n A A A A + A A A A B I A H A B D b 2 5 m a W c v U G F j a 2 F n Z S 5 4 b W w g o h g A K K A U A A A A A A A A A A A A A A A A A A A A A A A A A A A A h Y 8 x D o I w G E a v Q r r T l l q j I T 9 l c H C R x G h i X E m p 0 A j F 0 G K 5 m 4 N H 8 g q S K O r m + L 2 8 4 X 2 P 2 x 3 S o a m D q + q s b k 2 C I k x R o I x s C 2 3 K B P X u F C 5 R K m C b y 3 N e q m C U j Y 0 H W y S o c u 4 S E + K 9 x 3 6 G 2 6 4 k j N K I H L P N X l a q y d F H 1 v / l U B v r c i M V E n B 4 x Q i G + R z z B e W Y c Q Z k w p B p 8 1 X Y W I w p k B 8 I q 7 5 2 f a e E q s P 1 D s g 0 g b x f i C d Q S w M E F A A C A A g A I W v 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r 0 0 o o i k e 4 D g A A A B E A A A A T A B w A R m 9 y b X V s Y X M v U 2 V j d G l v b j E u b S C i G A A o o B Q A A A A A A A A A A A A A A A A A A A A A A A A A A A A r T k 0 u y c z P U w i G 0 I b W A F B L A Q I t A B Q A A g A I A C F r 0 0 p j 3 u X Z p w A A A P g A A A A S A A A A A A A A A A A A A A A A A A A A A A B D b 2 5 m a W c v U G F j a 2 F n Z S 5 4 b W x Q S w E C L Q A U A A I A C A A h a 9 N K D 8 r p q 6 Q A A A D p A A A A E w A A A A A A A A A A A A A A A A D z A A A A W 0 N v b n R l b n R f V H l w Z X N d L n h t b F B L A Q I t A B Q A A g A I A C F r 0 0 o 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F V a k N R m V u T b + n F d V q 2 i 4 8 A A A A A A I A A A A A A A N m A A D A A A A A E A A A A A y 3 t P R 6 U L l n F D D f L u b p a 0 w A A A A A B I A A A K A A A A A Q A A A A X W 2 t A W S 4 7 z n 3 e z U I r 8 7 5 V F A A A A B / G D d m D f g 6 w T 4 m k m v c 4 + 9 F 0 R B S l Q N s v 8 A h d h 3 t 7 d H y A o R e s V T T S 7 e o + R h O w U d T v M 5 L 7 H C L f 0 O g V V m 3 O N T i h Q c E Y 6 H U X W J S n 3 0 j 8 k f D M Q o 8 W x Q A A A C S h n x J 4 x n e E 2 Z H d Z E W K s X i K L M g 6 A = = < / D a t a M a s h u p > 
</file>

<file path=customXml/itemProps1.xml><?xml version="1.0" encoding="utf-8"?>
<ds:datastoreItem xmlns:ds="http://schemas.openxmlformats.org/officeDocument/2006/customXml" ds:itemID="{B143F859-539F-4F1C-BEFB-CE6C4D9B28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 Page</vt:lpstr>
      <vt:lpstr>Explanatory notes</vt:lpstr>
      <vt:lpstr>Key figures</vt:lpstr>
      <vt:lpstr>Employment</vt:lpstr>
      <vt:lpstr>Hotel capacity</vt:lpstr>
      <vt:lpstr>Short term rental capacity</vt:lpstr>
      <vt:lpstr>Rooms for rent capacity</vt:lpstr>
      <vt:lpstr>Arrivals-Overnights-Occupancy</vt:lpstr>
      <vt:lpstr>Short term figures-indicator</vt:lpstr>
      <vt:lpstr>Rooms for rent Arriv-Overnights</vt:lpstr>
      <vt:lpstr>Internat-domestic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'Internat-domestic air arrivals'!Print_Area</vt:lpstr>
      <vt:lpstr>'Rooms for rent Arriv-Overnights'!Print_Area</vt:lpstr>
      <vt:lpstr>'Domestic Traffic in ports'!Print_Titles</vt:lpstr>
      <vt:lpstr>'Internat-domestic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2019-03-20T13:06:19Z</cp:lastPrinted>
  <dcterms:created xsi:type="dcterms:W3CDTF">2016-07-19T08:35:01Z</dcterms:created>
  <dcterms:modified xsi:type="dcterms:W3CDTF">2024-03-29T09:53:26Z</dcterms:modified>
</cp:coreProperties>
</file>