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108" documentId="13_ncr:1_{55EF9842-2D14-417F-9F0C-36202D06BDA2}" xr6:coauthVersionLast="47" xr6:coauthVersionMax="47" xr10:uidLastSave="{2FD5D2E3-3E91-43F7-9CB0-5B82BA974C54}"/>
  <bookViews>
    <workbookView xWindow="-108" yWindow="-108" windowWidth="23256" windowHeight="12456" tabRatio="771" xr2:uid="{00000000-000D-0000-FFFF-FFFF00000000}"/>
  </bookViews>
  <sheets>
    <sheet name="Cover Page" sheetId="8" r:id="rId1"/>
    <sheet name="Explanatory Notes" sheetId="9" r:id="rId2"/>
    <sheet name="Key Figures" sheetId="11" r:id="rId3"/>
    <sheet name="Employment" sheetId="10" r:id="rId4"/>
    <sheet name="Hotel Capacity "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Print_Area" localSheetId="6">'Arrivals-Overnights-Occupancy'!$A$1:$J$36</definedName>
    <definedName name="_xlnm.Print_Area" localSheetId="0">'Cover Page'!$A$1:$O$26</definedName>
    <definedName name="_xlnm.Print_Area" localSheetId="9">'Domestic Traffic in ports'!$A$1:$F$84</definedName>
    <definedName name="_xlnm.Print_Area" localSheetId="3">Employment!$A$1:$I$18</definedName>
    <definedName name="_xlnm.Print_Area" localSheetId="1">'Explanatory Notes'!$A$1:$O$25</definedName>
    <definedName name="_xlnm.Print_Area" localSheetId="8">'Intern-Domestic Air Arrivals'!$A$1:$F$161</definedName>
    <definedName name="_xlnm.Print_Area" localSheetId="7">'Rooms for rent Arriv-Overnights'!$A$1:$B$30</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5" l="1"/>
  <c r="C28" i="15"/>
  <c r="D27" i="15"/>
  <c r="C27" i="15"/>
  <c r="D26" i="15"/>
  <c r="C26" i="15"/>
  <c r="D25" i="15"/>
  <c r="C25" i="15"/>
  <c r="N30" i="3"/>
  <c r="N31" i="3"/>
  <c r="N32" i="3"/>
  <c r="N33" i="3"/>
  <c r="F6" i="7"/>
  <c r="F7" i="7"/>
  <c r="F8" i="7"/>
  <c r="F9" i="7"/>
  <c r="F10" i="7"/>
  <c r="F11" i="7"/>
  <c r="F12" i="7"/>
  <c r="F5" i="7"/>
  <c r="E12" i="7"/>
  <c r="D12" i="7"/>
  <c r="N15" i="2"/>
  <c r="N16" i="2"/>
  <c r="M6" i="10"/>
  <c r="M9" i="10"/>
  <c r="M10" i="10"/>
  <c r="E9" i="11" l="1"/>
  <c r="D9" i="11"/>
  <c r="F8" i="11"/>
  <c r="G8" i="11"/>
  <c r="C9" i="11"/>
  <c r="G10" i="11"/>
  <c r="F10" i="11"/>
  <c r="G7" i="11"/>
  <c r="F7" i="11"/>
  <c r="G6" i="11"/>
  <c r="F6" i="11"/>
  <c r="G5" i="11"/>
  <c r="F5" i="11"/>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F7" i="5"/>
  <c r="F8" i="5"/>
  <c r="F9" i="5"/>
  <c r="F10" i="5"/>
  <c r="F11" i="5"/>
  <c r="F12" i="5"/>
  <c r="F13" i="5"/>
  <c r="F14" i="5"/>
  <c r="F15" i="5"/>
  <c r="F16" i="5"/>
  <c r="F17" i="5"/>
  <c r="F6" i="5"/>
  <c r="E5" i="5"/>
  <c r="C7" i="5"/>
  <c r="C8" i="5"/>
  <c r="C9" i="5"/>
  <c r="C10" i="5"/>
  <c r="C11" i="5"/>
  <c r="C12" i="5"/>
  <c r="C13" i="5"/>
  <c r="C14" i="5"/>
  <c r="C15" i="5"/>
  <c r="C16" i="5"/>
  <c r="C17" i="5"/>
  <c r="C6" i="5"/>
  <c r="B5" i="5"/>
  <c r="K16" i="14"/>
  <c r="J16" i="14"/>
  <c r="I16" i="14"/>
  <c r="H16" i="14"/>
  <c r="G16" i="14"/>
  <c r="F16" i="14"/>
  <c r="E16" i="14"/>
  <c r="D16" i="14"/>
  <c r="C16" i="14"/>
  <c r="K15" i="14"/>
  <c r="J15" i="14"/>
  <c r="I15" i="14"/>
  <c r="H15" i="14"/>
  <c r="G15" i="14"/>
  <c r="F15" i="14"/>
  <c r="E15" i="14"/>
  <c r="D15" i="14"/>
  <c r="C15" i="14"/>
  <c r="M30" i="3"/>
  <c r="M31" i="3"/>
  <c r="M32" i="3"/>
  <c r="M33" i="3"/>
  <c r="E20" i="7"/>
  <c r="D20" i="7"/>
  <c r="F19" i="7"/>
  <c r="F18" i="7"/>
  <c r="F17" i="7"/>
  <c r="F16" i="7"/>
  <c r="F15" i="7"/>
  <c r="F14" i="7"/>
  <c r="F13" i="7"/>
  <c r="M15" i="2"/>
  <c r="M16" i="2"/>
  <c r="L9" i="10"/>
  <c r="L10" i="10"/>
  <c r="L6" i="10"/>
  <c r="G21" i="11"/>
  <c r="F21" i="11"/>
  <c r="E20" i="11"/>
  <c r="D20" i="11"/>
  <c r="C20" i="11"/>
  <c r="G19" i="11"/>
  <c r="F19" i="11"/>
  <c r="G18" i="11"/>
  <c r="F18" i="11"/>
  <c r="H18" i="11" s="1"/>
  <c r="G17" i="11"/>
  <c r="F17" i="11"/>
  <c r="F30" i="5"/>
  <c r="C30" i="5"/>
  <c r="F29" i="5"/>
  <c r="C29" i="5"/>
  <c r="F28" i="5"/>
  <c r="C28" i="5"/>
  <c r="F27" i="5"/>
  <c r="C27" i="5"/>
  <c r="F26" i="5"/>
  <c r="C26" i="5"/>
  <c r="F25" i="5"/>
  <c r="C25" i="5"/>
  <c r="F24" i="5"/>
  <c r="C24" i="5"/>
  <c r="F23" i="5"/>
  <c r="C23" i="5"/>
  <c r="F22" i="5"/>
  <c r="C22" i="5"/>
  <c r="F21" i="5"/>
  <c r="C21" i="5"/>
  <c r="F20" i="5"/>
  <c r="C20" i="5"/>
  <c r="F19" i="5"/>
  <c r="C19" i="5"/>
  <c r="E18" i="5"/>
  <c r="B18" i="5"/>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L30" i="3"/>
  <c r="L31" i="3"/>
  <c r="L32" i="3"/>
  <c r="L33" i="3"/>
  <c r="H8" i="11" l="1"/>
  <c r="F9" i="11"/>
  <c r="H7" i="11"/>
  <c r="H5" i="11"/>
  <c r="H6" i="11"/>
  <c r="G9" i="11"/>
  <c r="H10" i="11"/>
  <c r="H23" i="1"/>
  <c r="H22" i="1"/>
  <c r="H21" i="1"/>
  <c r="F5" i="5"/>
  <c r="C5" i="5"/>
  <c r="C18" i="5"/>
  <c r="F20" i="7"/>
  <c r="F20" i="11"/>
  <c r="H17" i="11"/>
  <c r="G20" i="11"/>
  <c r="H21" i="11"/>
  <c r="H19" i="11"/>
  <c r="F18" i="5"/>
  <c r="H45" i="1"/>
  <c r="H46" i="1"/>
  <c r="H47" i="1"/>
  <c r="L15" i="2"/>
  <c r="L16" i="2"/>
  <c r="H9" i="11" l="1"/>
  <c r="H20" i="11"/>
  <c r="F22" i="7"/>
  <c r="F23" i="7"/>
  <c r="F24" i="7"/>
  <c r="F25" i="7"/>
  <c r="F27" i="7"/>
  <c r="F28" i="7"/>
  <c r="F21" i="7"/>
  <c r="E29" i="7"/>
  <c r="D29" i="7"/>
  <c r="F29" i="7" s="1"/>
  <c r="K9" i="10" l="1"/>
  <c r="K10" i="10"/>
  <c r="F43" i="5" l="1"/>
  <c r="C43" i="5"/>
  <c r="F42" i="5"/>
  <c r="C42" i="5"/>
  <c r="F41" i="5"/>
  <c r="C41" i="5"/>
  <c r="F40" i="5"/>
  <c r="C40" i="5"/>
  <c r="F39" i="5"/>
  <c r="C39" i="5"/>
  <c r="F38" i="5"/>
  <c r="C38" i="5"/>
  <c r="F37" i="5"/>
  <c r="C37" i="5"/>
  <c r="F36" i="5"/>
  <c r="C36" i="5"/>
  <c r="F35" i="5"/>
  <c r="C35" i="5"/>
  <c r="F34" i="5"/>
  <c r="C34" i="5"/>
  <c r="F33" i="5"/>
  <c r="C33" i="5"/>
  <c r="F32" i="5"/>
  <c r="C32" i="5"/>
  <c r="E31" i="5"/>
  <c r="B31" i="5"/>
  <c r="F31" i="5" l="1"/>
  <c r="C31" i="5"/>
  <c r="G33" i="11"/>
  <c r="F33" i="11"/>
  <c r="E32" i="11"/>
  <c r="D32" i="11"/>
  <c r="C32" i="11"/>
  <c r="G31" i="11"/>
  <c r="F31" i="11"/>
  <c r="G30" i="11"/>
  <c r="F30" i="11"/>
  <c r="G29" i="11"/>
  <c r="F29" i="11"/>
  <c r="H29" i="11" s="1"/>
  <c r="G28" i="11"/>
  <c r="F28" i="11"/>
  <c r="H33" i="11" l="1"/>
  <c r="H31" i="11"/>
  <c r="G32" i="11"/>
  <c r="H28" i="11"/>
  <c r="H30" i="11"/>
  <c r="F32"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32" i="11" l="1"/>
  <c r="H69" i="1"/>
  <c r="H71" i="1"/>
  <c r="H70"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3" i="13" l="1"/>
  <c r="G21" i="13"/>
  <c r="G22" i="13"/>
  <c r="K30" i="3" l="1"/>
  <c r="K31" i="3"/>
  <c r="K32" i="3"/>
  <c r="K33" i="3"/>
  <c r="E38" i="7" l="1"/>
  <c r="D38" i="7"/>
  <c r="F31" i="7"/>
  <c r="F32" i="7"/>
  <c r="F33" i="7"/>
  <c r="F34" i="7"/>
  <c r="F35" i="7"/>
  <c r="F36" i="7"/>
  <c r="F37" i="7"/>
  <c r="F30" i="7"/>
  <c r="F38" i="7" l="1"/>
  <c r="K15" i="2"/>
  <c r="K16" i="2"/>
  <c r="E44" i="11" l="1"/>
  <c r="J5" i="10" l="1"/>
  <c r="J6" i="10" s="1"/>
  <c r="J10" i="10" s="1"/>
  <c r="J9" i="10" l="1"/>
  <c r="D44" i="11"/>
  <c r="G44" i="11" s="1"/>
  <c r="C44" i="11"/>
  <c r="F44" i="11" s="1"/>
  <c r="G45" i="11"/>
  <c r="F45" i="11"/>
  <c r="G43" i="11"/>
  <c r="F43" i="11"/>
  <c r="G42" i="11"/>
  <c r="F42" i="11"/>
  <c r="G41" i="11"/>
  <c r="F41" i="11"/>
  <c r="G40" i="11"/>
  <c r="F40" i="11"/>
  <c r="G56" i="11"/>
  <c r="F56" i="11"/>
  <c r="H56" i="11" s="1"/>
  <c r="G55" i="11"/>
  <c r="H55" i="11" s="1"/>
  <c r="F55" i="11"/>
  <c r="G54" i="11"/>
  <c r="F54" i="11"/>
  <c r="G53" i="11"/>
  <c r="F53" i="11"/>
  <c r="H53" i="11" s="1"/>
  <c r="G52" i="11"/>
  <c r="F52" i="11"/>
  <c r="H52" i="11" s="1"/>
  <c r="F65" i="11"/>
  <c r="G65" i="11"/>
  <c r="F66" i="11"/>
  <c r="G66" i="11"/>
  <c r="F67" i="11"/>
  <c r="G67" i="11"/>
  <c r="F68" i="11"/>
  <c r="G68" i="11"/>
  <c r="G64" i="11"/>
  <c r="F64" i="11"/>
  <c r="H64" i="11" l="1"/>
  <c r="H43" i="11"/>
  <c r="H68" i="11"/>
  <c r="H66" i="11"/>
  <c r="H67" i="11"/>
  <c r="H65" i="11"/>
  <c r="H54" i="11"/>
  <c r="H41" i="11"/>
  <c r="H44" i="11"/>
  <c r="H40" i="11"/>
  <c r="H45" i="11"/>
  <c r="H42" i="11"/>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94" i="1" l="1"/>
  <c r="H93" i="1"/>
  <c r="H95"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46" i="13" l="1"/>
  <c r="G45" i="13"/>
  <c r="G47" i="13"/>
  <c r="F56" i="5"/>
  <c r="C56" i="5"/>
  <c r="F55" i="5"/>
  <c r="C55" i="5"/>
  <c r="F54" i="5"/>
  <c r="C54" i="5"/>
  <c r="F53" i="5"/>
  <c r="C53" i="5"/>
  <c r="F52" i="5"/>
  <c r="C52" i="5"/>
  <c r="F51" i="5"/>
  <c r="C51" i="5"/>
  <c r="F50" i="5"/>
  <c r="C50" i="5"/>
  <c r="F49" i="5"/>
  <c r="C49" i="5"/>
  <c r="F48" i="5"/>
  <c r="C48" i="5"/>
  <c r="F47" i="5"/>
  <c r="C47" i="5"/>
  <c r="F46" i="5"/>
  <c r="C46" i="5"/>
  <c r="F45" i="5"/>
  <c r="C45" i="5"/>
  <c r="E44" i="5"/>
  <c r="B44" i="5"/>
  <c r="C44" i="5" l="1"/>
  <c r="F44" i="5"/>
  <c r="F64" i="7" l="1"/>
  <c r="F55" i="7"/>
  <c r="F73" i="7" l="1"/>
  <c r="F82" i="7"/>
  <c r="F46" i="7"/>
  <c r="E47" i="7"/>
  <c r="D47" i="7"/>
  <c r="F45" i="7"/>
  <c r="F44" i="7"/>
  <c r="F43" i="7"/>
  <c r="F42" i="7"/>
  <c r="F41" i="7"/>
  <c r="F40" i="7"/>
  <c r="F39" i="7"/>
  <c r="F47" i="7" l="1"/>
  <c r="J30" i="3"/>
  <c r="J31" i="3"/>
  <c r="J32" i="3"/>
  <c r="J33" i="3"/>
  <c r="J16" i="2" l="1"/>
  <c r="J15" i="2"/>
  <c r="E57" i="11" l="1"/>
  <c r="D57" i="11"/>
  <c r="C57" i="11"/>
  <c r="F57" i="11" l="1"/>
  <c r="G57" i="11"/>
  <c r="I9" i="10"/>
  <c r="I6" i="10"/>
  <c r="I10" i="10" s="1"/>
  <c r="H57" i="11" l="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7" i="1" l="1"/>
  <c r="H119" i="1"/>
  <c r="H118" i="1"/>
  <c r="F59" i="5"/>
  <c r="F60" i="5"/>
  <c r="F61" i="5"/>
  <c r="F62" i="5"/>
  <c r="F63" i="5"/>
  <c r="F64" i="5"/>
  <c r="F65" i="5"/>
  <c r="F66" i="5"/>
  <c r="F67" i="5"/>
  <c r="F68" i="5"/>
  <c r="F69" i="5"/>
  <c r="F58" i="5"/>
  <c r="E57" i="5"/>
  <c r="C59" i="5"/>
  <c r="C60" i="5"/>
  <c r="C61" i="5"/>
  <c r="C62" i="5"/>
  <c r="C63" i="5"/>
  <c r="C64" i="5"/>
  <c r="C65" i="5"/>
  <c r="C66" i="5"/>
  <c r="C67" i="5"/>
  <c r="C68" i="5"/>
  <c r="C69" i="5"/>
  <c r="C58" i="5"/>
  <c r="B57" i="5"/>
  <c r="C57" i="5" l="1"/>
  <c r="F57" i="5"/>
  <c r="I33" i="3" l="1"/>
  <c r="I32" i="3"/>
  <c r="I31" i="3"/>
  <c r="I30" i="3"/>
  <c r="C70" i="13" l="1"/>
  <c r="D70" i="13"/>
  <c r="E70" i="13"/>
  <c r="F70" i="13"/>
  <c r="C71" i="13"/>
  <c r="D71" i="13"/>
  <c r="E71" i="13"/>
  <c r="F71" i="13"/>
  <c r="D69" i="13"/>
  <c r="E69" i="13"/>
  <c r="F69" i="13"/>
  <c r="C69" i="13"/>
  <c r="G56" i="13"/>
  <c r="G55" i="13"/>
  <c r="G54" i="13"/>
  <c r="G62" i="13"/>
  <c r="G61" i="13"/>
  <c r="G60" i="13"/>
  <c r="G68" i="13"/>
  <c r="G67" i="13"/>
  <c r="G66" i="13"/>
  <c r="G65" i="13"/>
  <c r="G64" i="13"/>
  <c r="G63" i="13"/>
  <c r="G59" i="13"/>
  <c r="G58" i="13"/>
  <c r="G57" i="13"/>
  <c r="G69" i="13" l="1"/>
  <c r="G71" i="13"/>
  <c r="G70" i="13"/>
  <c r="E56" i="7"/>
  <c r="D56" i="7"/>
  <c r="F54" i="7"/>
  <c r="F53" i="7"/>
  <c r="F52" i="7"/>
  <c r="F51" i="7"/>
  <c r="F50" i="7"/>
  <c r="F49" i="7"/>
  <c r="F48" i="7"/>
  <c r="F56" i="7" l="1"/>
  <c r="E69" i="11"/>
  <c r="D69" i="11"/>
  <c r="C69" i="11"/>
  <c r="F69" i="11" l="1"/>
  <c r="G69" i="11"/>
  <c r="H69" i="11" s="1"/>
  <c r="C6" i="10"/>
  <c r="D6" i="10"/>
  <c r="E6" i="10"/>
  <c r="F6" i="10"/>
  <c r="G6" i="10"/>
  <c r="H6" i="10"/>
  <c r="B6" i="10"/>
  <c r="H10" i="10" l="1"/>
  <c r="G10" i="10"/>
  <c r="F10" i="10"/>
  <c r="E10" i="10"/>
  <c r="D10" i="10"/>
  <c r="C10" i="10"/>
  <c r="B10" i="10"/>
  <c r="H9" i="10"/>
  <c r="G9" i="10"/>
  <c r="F9" i="10"/>
  <c r="E9" i="10"/>
  <c r="D9" i="10"/>
  <c r="C9" i="10"/>
  <c r="B9" i="10"/>
  <c r="I16" i="2" l="1"/>
  <c r="I15" i="2"/>
  <c r="F72" i="5" l="1"/>
  <c r="F73" i="5"/>
  <c r="F74" i="5"/>
  <c r="F75" i="5"/>
  <c r="F76" i="5"/>
  <c r="F77" i="5"/>
  <c r="F78" i="5"/>
  <c r="F79" i="5"/>
  <c r="F80" i="5"/>
  <c r="F81" i="5"/>
  <c r="F82" i="5"/>
  <c r="F71" i="5"/>
  <c r="E70" i="5"/>
  <c r="C72" i="5"/>
  <c r="C73" i="5"/>
  <c r="C74" i="5"/>
  <c r="C75" i="5"/>
  <c r="C76" i="5"/>
  <c r="C77" i="5"/>
  <c r="C78" i="5"/>
  <c r="C79" i="5"/>
  <c r="C80" i="5"/>
  <c r="C81" i="5"/>
  <c r="C82" i="5"/>
  <c r="C71" i="5"/>
  <c r="B70" i="5"/>
  <c r="C70" i="5" l="1"/>
  <c r="F70" i="5"/>
  <c r="G143" i="1" l="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41" i="1" l="1"/>
  <c r="H143" i="1"/>
  <c r="H142" i="1"/>
  <c r="H30" i="3"/>
  <c r="H31" i="3"/>
  <c r="H32" i="3"/>
  <c r="H33" i="3"/>
  <c r="F150" i="5" l="1"/>
  <c r="F151" i="5"/>
  <c r="F152" i="5"/>
  <c r="F153" i="5"/>
  <c r="F154" i="5"/>
  <c r="F155" i="5"/>
  <c r="F156" i="5"/>
  <c r="F157" i="5"/>
  <c r="F158" i="5"/>
  <c r="F159" i="5"/>
  <c r="F160" i="5"/>
  <c r="F149" i="5"/>
  <c r="E148" i="5"/>
  <c r="F137" i="5"/>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85" i="5"/>
  <c r="F86" i="5"/>
  <c r="F87" i="5"/>
  <c r="F88" i="5"/>
  <c r="F89" i="5"/>
  <c r="F90" i="5"/>
  <c r="F91" i="5"/>
  <c r="F92" i="5"/>
  <c r="F93" i="5"/>
  <c r="F94" i="5"/>
  <c r="F95" i="5"/>
  <c r="F84" i="5"/>
  <c r="E83" i="5"/>
  <c r="F109" i="5" l="1"/>
  <c r="F83" i="5"/>
  <c r="F135" i="5"/>
  <c r="F96" i="5"/>
  <c r="F122" i="5"/>
  <c r="F148" i="5"/>
  <c r="E65" i="7"/>
  <c r="D65" i="7"/>
  <c r="E74" i="7"/>
  <c r="D74" i="7"/>
  <c r="E83" i="7"/>
  <c r="D83" i="7"/>
  <c r="D33" i="3"/>
  <c r="E33" i="3"/>
  <c r="F33" i="3"/>
  <c r="G33" i="3"/>
  <c r="C33" i="3"/>
  <c r="D31" i="3"/>
  <c r="E31" i="3"/>
  <c r="F31" i="3"/>
  <c r="G31" i="3"/>
  <c r="C31" i="3"/>
  <c r="F62" i="7" l="1"/>
  <c r="F61" i="7"/>
  <c r="F60" i="7"/>
  <c r="F59" i="7"/>
  <c r="F58" i="7"/>
  <c r="F71" i="7"/>
  <c r="F70" i="7"/>
  <c r="F80" i="7"/>
  <c r="F81" i="7"/>
  <c r="F79" i="7"/>
  <c r="F77" i="7"/>
  <c r="F76" i="7"/>
  <c r="F72" i="7"/>
  <c r="F69" i="7"/>
  <c r="F63" i="7"/>
  <c r="F57" i="7"/>
  <c r="F68" i="7"/>
  <c r="F67" i="7"/>
  <c r="F66" i="7"/>
  <c r="F78" i="7"/>
  <c r="F75" i="7"/>
  <c r="F65" i="7" l="1"/>
  <c r="F74" i="7"/>
  <c r="F83" i="7"/>
  <c r="C32" i="3" l="1"/>
  <c r="D32" i="3"/>
  <c r="E32" i="3"/>
  <c r="F32" i="3"/>
  <c r="G32" i="3"/>
  <c r="F30" i="3"/>
  <c r="G30" i="3"/>
  <c r="D30" i="3"/>
  <c r="E30" i="3"/>
  <c r="C30" i="3"/>
  <c r="C16" i="2" l="1"/>
  <c r="D16" i="2"/>
  <c r="E16" i="2"/>
  <c r="F16" i="2"/>
  <c r="G16" i="2"/>
  <c r="H16" i="2"/>
  <c r="D15" i="2"/>
  <c r="E15" i="2"/>
  <c r="F15" i="2"/>
  <c r="G15" i="2"/>
  <c r="H15" i="2"/>
  <c r="C15" i="2"/>
  <c r="C286" i="1" l="1"/>
  <c r="D286" i="1"/>
  <c r="E286" i="1"/>
  <c r="F286" i="1"/>
  <c r="G286" i="1"/>
  <c r="C287" i="1"/>
  <c r="D287" i="1"/>
  <c r="E287" i="1"/>
  <c r="F287" i="1"/>
  <c r="G287" i="1"/>
  <c r="D285" i="1"/>
  <c r="E285" i="1"/>
  <c r="F285" i="1"/>
  <c r="G285" i="1"/>
  <c r="C285" i="1"/>
  <c r="H284" i="1"/>
  <c r="H283" i="1"/>
  <c r="H282" i="1"/>
  <c r="H281" i="1"/>
  <c r="H280" i="1"/>
  <c r="H279" i="1"/>
  <c r="D215" i="1" l="1"/>
  <c r="E215" i="1"/>
  <c r="F215" i="1"/>
  <c r="G215" i="1"/>
  <c r="D214" i="1"/>
  <c r="E214" i="1"/>
  <c r="F214" i="1"/>
  <c r="G214" i="1"/>
  <c r="D213" i="1"/>
  <c r="E213" i="1"/>
  <c r="F213" i="1"/>
  <c r="G213" i="1"/>
  <c r="C262" i="1"/>
  <c r="D262" i="1"/>
  <c r="E262" i="1"/>
  <c r="F262" i="1"/>
  <c r="G262" i="1"/>
  <c r="C263" i="1"/>
  <c r="D263" i="1"/>
  <c r="E263" i="1"/>
  <c r="F263" i="1"/>
  <c r="G263" i="1"/>
  <c r="D261" i="1"/>
  <c r="E261" i="1"/>
  <c r="F261" i="1"/>
  <c r="G261" i="1"/>
  <c r="C261" i="1"/>
  <c r="H260" i="1"/>
  <c r="H259" i="1"/>
  <c r="H258" i="1"/>
  <c r="C238" i="1"/>
  <c r="D238" i="1"/>
  <c r="E238" i="1"/>
  <c r="F238" i="1"/>
  <c r="G238" i="1"/>
  <c r="C239" i="1"/>
  <c r="D239" i="1"/>
  <c r="E239" i="1"/>
  <c r="F239" i="1"/>
  <c r="G239" i="1"/>
  <c r="D237" i="1"/>
  <c r="E237" i="1"/>
  <c r="F237" i="1"/>
  <c r="G237" i="1"/>
  <c r="C237" i="1"/>
  <c r="H236" i="1"/>
  <c r="H235" i="1"/>
  <c r="H234" i="1"/>
  <c r="C214" i="1"/>
  <c r="C215" i="1"/>
  <c r="C213" i="1"/>
  <c r="H212" i="1"/>
  <c r="H211" i="1"/>
  <c r="H210" i="1"/>
  <c r="C190" i="1"/>
  <c r="D190" i="1"/>
  <c r="E190" i="1"/>
  <c r="F190" i="1"/>
  <c r="G190" i="1"/>
  <c r="C191" i="1"/>
  <c r="D191" i="1"/>
  <c r="E191" i="1"/>
  <c r="F191" i="1"/>
  <c r="G191" i="1"/>
  <c r="D189" i="1"/>
  <c r="E189" i="1"/>
  <c r="F189" i="1"/>
  <c r="G189" i="1"/>
  <c r="C189" i="1"/>
  <c r="H187" i="1"/>
  <c r="H188" i="1"/>
  <c r="H186" i="1"/>
  <c r="C166" i="1"/>
  <c r="D166" i="1"/>
  <c r="E166" i="1"/>
  <c r="F166" i="1"/>
  <c r="G166" i="1"/>
  <c r="C167" i="1"/>
  <c r="D167" i="1"/>
  <c r="E167" i="1"/>
  <c r="F167" i="1"/>
  <c r="G167" i="1"/>
  <c r="D165" i="1"/>
  <c r="E165" i="1"/>
  <c r="F165" i="1"/>
  <c r="G165" i="1"/>
  <c r="C165" i="1"/>
  <c r="H164" i="1"/>
  <c r="H163" i="1"/>
  <c r="H162" i="1"/>
  <c r="H257" i="1" l="1"/>
  <c r="H256" i="1"/>
  <c r="H255" i="1"/>
  <c r="H233" i="1"/>
  <c r="H232" i="1"/>
  <c r="H231" i="1"/>
  <c r="H209" i="1"/>
  <c r="H208" i="1"/>
  <c r="H207" i="1"/>
  <c r="H184" i="1"/>
  <c r="H185" i="1"/>
  <c r="H183" i="1"/>
  <c r="H161" i="1"/>
  <c r="H160" i="1"/>
  <c r="H159" i="1"/>
  <c r="H271" i="1" l="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151" i="1"/>
  <c r="H152" i="1"/>
  <c r="H153" i="1"/>
  <c r="H154" i="1"/>
  <c r="H155" i="1"/>
  <c r="H156" i="1"/>
  <c r="H157" i="1"/>
  <c r="H158" i="1"/>
  <c r="H150" i="1"/>
  <c r="H287" i="1" l="1"/>
  <c r="H285" i="1"/>
  <c r="H286" i="1"/>
  <c r="H215" i="1"/>
  <c r="H214" i="1"/>
  <c r="H213" i="1"/>
  <c r="H263" i="1"/>
  <c r="H261" i="1"/>
  <c r="H262" i="1"/>
  <c r="H238" i="1"/>
  <c r="H237" i="1"/>
  <c r="H239" i="1"/>
  <c r="H189" i="1"/>
  <c r="H190" i="1"/>
  <c r="H191" i="1"/>
  <c r="H165" i="1"/>
  <c r="H167" i="1"/>
  <c r="H166" i="1"/>
</calcChain>
</file>

<file path=xl/sharedStrings.xml><?xml version="1.0" encoding="utf-8"?>
<sst xmlns="http://schemas.openxmlformats.org/spreadsheetml/2006/main" count="1151" uniqueCount="138">
  <si>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</si>
  <si>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</si>
  <si>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</si>
  <si>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</si>
  <si>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</si>
  <si>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</si>
  <si>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</si>
  <si>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</si>
  <si>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</si>
  <si>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</si>
  <si>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</si>
  <si>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</si>
  <si>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</si>
  <si>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</si>
  <si>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</si>
  <si>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</si>
  <si>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</si>
  <si>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</si>
  <si>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</si>
  <si>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</si>
  <si>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</si>
  <si>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</si>
  <si>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</si>
  <si>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</si>
  <si>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</si>
  <si>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</si>
  <si>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Αργολίδας</t>
  </si>
  <si>
    <t>Αρκαδίας</t>
  </si>
  <si>
    <t>Κορινθίας</t>
  </si>
  <si>
    <t>Λακωνίας</t>
  </si>
  <si>
    <t>Μεσσηνίας</t>
  </si>
  <si>
    <t>Αργολίδος</t>
  </si>
  <si>
    <t>Λιμάνι</t>
  </si>
  <si>
    <t>Αργολίδα</t>
  </si>
  <si>
    <t>Λακωνία</t>
  </si>
  <si>
    <t>Μεσσηνία</t>
  </si>
  <si>
    <t>Γύθειο</t>
  </si>
  <si>
    <t>Ελαφόνησος</t>
  </si>
  <si>
    <t xml:space="preserve">Ερμιόνη </t>
  </si>
  <si>
    <t>Καλαμάτα</t>
  </si>
  <si>
    <t>Κόστα Ερμιονίδας</t>
  </si>
  <si>
    <t>Μονεμβασιά</t>
  </si>
  <si>
    <t xml:space="preserve">Νεάπολη </t>
  </si>
  <si>
    <t>Πόρτο Χέλι</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</si>
  <si>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</si>
  <si>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</si>
  <si>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</si>
  <si>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</si>
  <si>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</si>
  <si>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Περιφερειακή Ενότητα</t>
  </si>
  <si>
    <t>5*</t>
  </si>
  <si>
    <t>4*</t>
  </si>
  <si>
    <t>3*</t>
  </si>
  <si>
    <t xml:space="preserve">Σύνολο </t>
  </si>
  <si>
    <t xml:space="preserve">Περιφερειακές Ενότητες </t>
  </si>
  <si>
    <t>Περιφερειακές Ενότητες</t>
  </si>
  <si>
    <t>Αεροπορικές αφίξεις εσωτερικού</t>
  </si>
  <si>
    <t>2*</t>
  </si>
  <si>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</si>
  <si>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</si>
  <si>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</si>
  <si>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</si>
  <si>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</si>
  <si>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</si>
  <si>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</si>
  <si>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</si>
  <si>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Πελοποννήσου 2016</t>
  </si>
  <si>
    <t>ΗΠΑ</t>
  </si>
  <si>
    <t>4Κ</t>
  </si>
  <si>
    <t>3Κ</t>
  </si>
  <si>
    <t>2Κ</t>
  </si>
  <si>
    <t>1Κ</t>
  </si>
  <si>
    <t>Κορίνθου</t>
  </si>
  <si>
    <t>Επισκέψεις   (σε χιλ.)</t>
  </si>
  <si>
    <t>Εισπράξεις   (σε εκ. €)</t>
  </si>
  <si>
    <t xml:space="preserve">Διανυκτερεύσεις   (σε χιλ.) </t>
  </si>
  <si>
    <t>Δαπάνη/ Διανυκτέρευση  (σε €)</t>
  </si>
  <si>
    <t>Δαπάνη/ Επίσκεψη   (σε €)</t>
  </si>
  <si>
    <t xml:space="preserve">Αφίξεις αλλοδαπών </t>
  </si>
  <si>
    <t xml:space="preserve">Αφίξεις ημεδαπών </t>
  </si>
  <si>
    <t>Αφίξεις αλλοδαπών</t>
  </si>
  <si>
    <t xml:space="preserve">Αφίξεις ημεδαπών  </t>
  </si>
  <si>
    <t>Βασικά Μεγέθη Εισερχόμενου Τουρισμού της Περιφέρειας Πελοποννήσου 2017</t>
  </si>
  <si>
    <t xml:space="preserve">Βασικά Τουριστικά Μεγέθη της Περιφέρειας Πελοποννήσου </t>
  </si>
  <si>
    <t>Λοιποί κλάδοι</t>
  </si>
  <si>
    <t>Σύνολο απασχόλησης</t>
  </si>
  <si>
    <t>Σύνολο Χώρας</t>
  </si>
  <si>
    <t xml:space="preserve">ΠΕΡΙΦΕΡΕΙΑ ΠΕΛΟΠΟΝΝΗΣΟΥ </t>
  </si>
  <si>
    <t xml:space="preserve">Ξενοδοχειακό δυναμικό 2017 </t>
  </si>
  <si>
    <t>Ενοικιαζόμενα δωμάτια 2017</t>
  </si>
  <si>
    <t xml:space="preserve">Πελοπόννησος </t>
  </si>
  <si>
    <t>Πελοπόννησος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</si>
  <si>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</si>
  <si>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</si>
  <si>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</si>
  <si>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</si>
  <si>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</si>
  <si>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</si>
  <si>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</si>
  <si>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Ενοικιαζόμενα δωμάτια 2018</t>
  </si>
  <si>
    <t xml:space="preserve">Ενότητα </t>
  </si>
  <si>
    <t>Ενότητα</t>
  </si>
  <si>
    <t xml:space="preserve">Ξενοδοχειακό δυναμικό 2018 </t>
  </si>
  <si>
    <t>Βασικά Μεγέθη Εισερχόμενου Τουρισμού της Περιφέρειας Πελοποννήσου 2018</t>
  </si>
  <si>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</si>
  <si>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</si>
  <si>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</si>
  <si>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Πελοποννήσου 2019</t>
  </si>
  <si>
    <t xml:space="preserve">Ξενοδοχειακό δυναμικό 2020 </t>
  </si>
  <si>
    <t>Βασικά Μεγέθη Εισερχόμενου Τουρισμού της Περιφέρειας Πελοποννήσου 2020</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</si>
  <si>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</si>
  <si>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</si>
  <si>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</si>
  <si>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</si>
  <si>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Σύνολο Περιφέρειας</t>
  </si>
  <si>
    <t>Πηγή: Ένωση Λιμένων Ελλάδος - Επεξεργασία INSETE Intelligence</t>
  </si>
  <si>
    <t>Κίνηση κρουαζιερόπλοιων στα λιμάνια της Περιφέρειας Πελοποννήσου</t>
  </si>
  <si>
    <t>Ναυπλίου</t>
  </si>
  <si>
    <t>Καλαμάτας</t>
  </si>
  <si>
    <t>Γυθείου</t>
  </si>
  <si>
    <t>Μονεμβασιάς</t>
  </si>
  <si>
    <t>Πύλου</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</si>
  <si>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</si>
  <si>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</si>
  <si>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</si>
  <si>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</si>
  <si>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</si>
  <si>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</si>
  <si>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</si>
  <si>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 xml:space="preserve">Πηγή: YΠΑ, Επεξεργασία INSETE Intelligence           </t>
  </si>
  <si>
    <t>Πηγή: ΕΛ.ΣΤΑΤ - Επεξεργασία INSETE Intelligence</t>
  </si>
  <si>
    <t>Ξενοδοχειακό δυναμικό 2021</t>
  </si>
  <si>
    <t>Βασικά Μεγέθη Εισερχόμενου Τουρισμού της Περιφέρειας Πελοποννήσου 2021</t>
  </si>
  <si>
    <t>Η απασχόληση στην Περιφέρεια Πελοποννήσου 2010-2021 (σε χιλ.)</t>
  </si>
  <si>
    <t>ΠΕΡΙΦΕΡΕΙΑ ΠΕΛΟΠΟΝΝΗΣΟΥ: Επισκέπτες σε Μουσεία / Αρχαιολογικούς χώρους 2010-2021</t>
  </si>
  <si>
    <t>ΔΙΑΚΙΝΗΘΕΝΤΕΣ ΕΣΩΤΕΡΙΚΟΥ 2013-2021</t>
  </si>
  <si>
    <t>ΠΕΡΙΦΕΡΕΙΑ ΠΕΛΟΠΟΝΝΗΣΟΥ: στοιχεία αφίξεων, διανυκτερεύσεων και πληρότητας σε ξενοδοχειακά καταλύματα, 2010-2021</t>
  </si>
  <si>
    <t>ΠΕΡΙΦΕΡΕΙΑ ΠΕΛΟΠΟΝΝΗΣΟΥ: στοιχεία αφίξεων και διανυκτερεύσεων σε καταλύματα σύντομης διαμονής,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</si>
</sst>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rgb="FF002060"/>
      <name val="Verdana"/>
      <family val="2"/>
      <charset val="161"/>
    </font>
    <font>
      <b/>
      <sz val="8"/>
      <name val="Verdana"/>
      <family val="2"/>
      <charset val="161"/>
    </font>
    <font>
      <sz val="8"/>
      <name val="Verdana"/>
      <family val="2"/>
      <charset val="161"/>
    </font>
    <font>
      <sz val="8"/>
      <color theme="0"/>
      <name val="Verdana"/>
      <family val="2"/>
      <charset val="161"/>
    </font>
    <font>
      <sz val="8"/>
      <color rgb="FF0070C0"/>
      <name val="Verdana"/>
      <family val="2"/>
      <charset val="161"/>
    </font>
    <font>
      <b/>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sz val="8"/>
      <color theme="1"/>
      <name val="Calibri"/>
      <family val="2"/>
      <charset val="161"/>
      <scheme val="minor"/>
    </font>
    <font>
      <sz val="8"/>
      <color theme="1"/>
      <name val="Tahom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bottom style="thin">
        <color theme="4" tint="-0.249977111117893"/>
      </bottom>
      <diagonal/>
    </border>
    <border>
      <left/>
      <right/>
      <top style="thin">
        <color theme="4" tint="-0.249977111117893"/>
      </top>
      <bottom/>
      <diagonal/>
    </border>
    <border>
      <left/>
      <right/>
      <top style="thin">
        <color theme="4" tint="-0.249977111117893"/>
      </top>
      <bottom style="thin">
        <color theme="4" tint="-0.249977111117893"/>
      </bottom>
      <diagonal/>
    </border>
  </borders>
  <cellStyleXfs count="14">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202">
    <xf numFmtId="0" fontId="0" fillId="0" borderId="0" xfId="0"/>
    <xf numFmtId="0" fontId="9" fillId="0" borderId="0" xfId="0" applyFont="1" applyAlignment="1">
      <alignment horizontal="left" vertical="center"/>
    </xf>
    <xf numFmtId="0" fontId="11" fillId="0" borderId="0" xfId="0" applyFont="1"/>
    <xf numFmtId="0" fontId="12" fillId="5" borderId="28" xfId="0" applyFont="1" applyFill="1" applyBorder="1" applyAlignment="1">
      <alignment vertical="center" wrapText="1"/>
    </xf>
    <xf numFmtId="0" fontId="12" fillId="5" borderId="29" xfId="0" applyFont="1" applyFill="1" applyBorder="1" applyAlignment="1">
      <alignment vertical="center" wrapText="1"/>
    </xf>
    <xf numFmtId="165" fontId="12" fillId="5" borderId="30" xfId="2" applyNumberFormat="1" applyFont="1" applyFill="1" applyBorder="1" applyAlignment="1">
      <alignment horizontal="center" vertical="center"/>
    </xf>
    <xf numFmtId="165" fontId="12" fillId="5" borderId="31" xfId="2" applyNumberFormat="1" applyFont="1" applyFill="1" applyBorder="1" applyAlignment="1">
      <alignment horizontal="center" vertical="center"/>
    </xf>
    <xf numFmtId="0" fontId="10" fillId="9" borderId="32" xfId="0" applyFont="1" applyFill="1" applyBorder="1" applyAlignment="1">
      <alignment horizontal="center" vertical="center"/>
    </xf>
    <xf numFmtId="0" fontId="10" fillId="9" borderId="32"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1" fillId="0" borderId="0" xfId="0" applyFont="1" applyAlignment="1">
      <alignment vertical="center"/>
    </xf>
    <xf numFmtId="0" fontId="11" fillId="5" borderId="22" xfId="0" applyFont="1" applyFill="1" applyBorder="1" applyAlignment="1">
      <alignment vertical="center"/>
    </xf>
    <xf numFmtId="166" fontId="11" fillId="5" borderId="22" xfId="0" applyNumberFormat="1" applyFont="1" applyFill="1" applyBorder="1" applyAlignment="1">
      <alignment horizontal="center" vertical="center"/>
    </xf>
    <xf numFmtId="166" fontId="11" fillId="5" borderId="23" xfId="0" applyNumberFormat="1" applyFont="1" applyFill="1" applyBorder="1" applyAlignment="1">
      <alignment horizontal="center" vertical="center"/>
    </xf>
    <xf numFmtId="167" fontId="11" fillId="5" borderId="22" xfId="0" applyNumberFormat="1" applyFont="1" applyFill="1" applyBorder="1" applyAlignment="1">
      <alignment horizontal="center" vertical="center"/>
    </xf>
    <xf numFmtId="0" fontId="11" fillId="2" borderId="0" xfId="0" applyFont="1" applyFill="1" applyAlignment="1">
      <alignment vertical="center"/>
    </xf>
    <xf numFmtId="166" fontId="11" fillId="2" borderId="0" xfId="0" applyNumberFormat="1" applyFont="1" applyFill="1" applyAlignment="1">
      <alignment horizontal="center" vertical="center"/>
    </xf>
    <xf numFmtId="166" fontId="11" fillId="2" borderId="20" xfId="0" applyNumberFormat="1" applyFont="1" applyFill="1" applyBorder="1" applyAlignment="1">
      <alignment horizontal="center" vertical="center"/>
    </xf>
    <xf numFmtId="167" fontId="11" fillId="2" borderId="0" xfId="0" applyNumberFormat="1" applyFont="1" applyFill="1" applyAlignment="1">
      <alignment horizontal="center" vertical="center"/>
    </xf>
    <xf numFmtId="0" fontId="11" fillId="5" borderId="0" xfId="0" applyFont="1" applyFill="1" applyAlignment="1">
      <alignment vertical="center"/>
    </xf>
    <xf numFmtId="166" fontId="11" fillId="5" borderId="0" xfId="0" applyNumberFormat="1" applyFont="1" applyFill="1" applyAlignment="1">
      <alignment horizontal="center" vertical="center"/>
    </xf>
    <xf numFmtId="166" fontId="11" fillId="5" borderId="20" xfId="0" applyNumberFormat="1" applyFont="1" applyFill="1" applyBorder="1" applyAlignment="1">
      <alignment horizontal="center" vertical="center"/>
    </xf>
    <xf numFmtId="167" fontId="11" fillId="5" borderId="0" xfId="0" applyNumberFormat="1" applyFont="1" applyFill="1" applyAlignment="1">
      <alignment horizontal="center" vertical="center"/>
    </xf>
    <xf numFmtId="0" fontId="11" fillId="2" borderId="26" xfId="0" applyFont="1" applyFill="1" applyBorder="1" applyAlignment="1">
      <alignment vertical="center"/>
    </xf>
    <xf numFmtId="166" fontId="11" fillId="2" borderId="26" xfId="0" applyNumberFormat="1" applyFont="1" applyFill="1" applyBorder="1" applyAlignment="1">
      <alignment horizontal="center" vertical="center"/>
    </xf>
    <xf numFmtId="166" fontId="11" fillId="2" borderId="27" xfId="0" applyNumberFormat="1" applyFont="1" applyFill="1" applyBorder="1" applyAlignment="1">
      <alignment horizontal="center" vertical="center"/>
    </xf>
    <xf numFmtId="167" fontId="11" fillId="2" borderId="26" xfId="0" applyNumberFormat="1" applyFont="1" applyFill="1" applyBorder="1" applyAlignment="1">
      <alignment horizontal="center" vertical="center"/>
    </xf>
    <xf numFmtId="166" fontId="12" fillId="5" borderId="0" xfId="0" applyNumberFormat="1" applyFont="1" applyFill="1" applyAlignment="1">
      <alignment horizontal="center" vertical="center"/>
    </xf>
    <xf numFmtId="166" fontId="12" fillId="5" borderId="20" xfId="0" applyNumberFormat="1" applyFont="1" applyFill="1" applyBorder="1" applyAlignment="1">
      <alignment horizontal="center" vertical="center"/>
    </xf>
    <xf numFmtId="167" fontId="12" fillId="5" borderId="0" xfId="0" applyNumberFormat="1" applyFont="1" applyFill="1" applyAlignment="1">
      <alignment horizontal="center" vertical="center"/>
    </xf>
    <xf numFmtId="167" fontId="12" fillId="5" borderId="30" xfId="0" applyNumberFormat="1" applyFont="1" applyFill="1" applyBorder="1" applyAlignment="1">
      <alignment horizontal="center" vertical="center"/>
    </xf>
    <xf numFmtId="166" fontId="12" fillId="5" borderId="30" xfId="0" applyNumberFormat="1" applyFont="1" applyFill="1" applyBorder="1" applyAlignment="1">
      <alignment horizontal="center" vertical="center"/>
    </xf>
    <xf numFmtId="166" fontId="12" fillId="5" borderId="31" xfId="0" applyNumberFormat="1" applyFont="1" applyFill="1" applyBorder="1" applyAlignment="1">
      <alignment horizontal="center" vertical="center"/>
    </xf>
    <xf numFmtId="0" fontId="11" fillId="5" borderId="26" xfId="0" applyFont="1" applyFill="1" applyBorder="1" applyAlignment="1">
      <alignment vertical="center"/>
    </xf>
    <xf numFmtId="166" fontId="11" fillId="5" borderId="26" xfId="0" applyNumberFormat="1" applyFont="1" applyFill="1" applyBorder="1" applyAlignment="1">
      <alignment horizontal="center" vertical="center"/>
    </xf>
    <xf numFmtId="166" fontId="11" fillId="5" borderId="27" xfId="0" applyNumberFormat="1" applyFont="1" applyFill="1" applyBorder="1" applyAlignment="1">
      <alignment horizontal="center" vertical="center"/>
    </xf>
    <xf numFmtId="167" fontId="11" fillId="5" borderId="26" xfId="0" applyNumberFormat="1"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wrapText="1"/>
    </xf>
    <xf numFmtId="0" fontId="12" fillId="0" borderId="0" xfId="0" applyFont="1" applyAlignment="1">
      <alignment vertical="center" wrapText="1"/>
    </xf>
    <xf numFmtId="166" fontId="15" fillId="0" borderId="0" xfId="0" applyNumberFormat="1" applyFont="1" applyAlignment="1">
      <alignment horizontal="center" vertical="center"/>
    </xf>
    <xf numFmtId="167" fontId="11" fillId="0" borderId="0" xfId="0" applyNumberFormat="1" applyFont="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165" fontId="15" fillId="0" borderId="0" xfId="2" applyNumberFormat="1" applyFont="1" applyAlignment="1">
      <alignment horizontal="center" vertical="center"/>
    </xf>
    <xf numFmtId="165" fontId="11" fillId="0" borderId="0" xfId="2" applyNumberFormat="1" applyFont="1" applyAlignment="1">
      <alignment horizontal="center" vertical="center"/>
    </xf>
    <xf numFmtId="0" fontId="12" fillId="2" borderId="0" xfId="0" applyFont="1" applyFill="1" applyAlignment="1">
      <alignment vertical="center" wrapText="1"/>
    </xf>
    <xf numFmtId="165" fontId="11" fillId="2" borderId="0" xfId="2" applyNumberFormat="1" applyFont="1" applyFill="1" applyAlignment="1">
      <alignment horizontal="center" vertical="center"/>
    </xf>
    <xf numFmtId="0" fontId="11" fillId="0" borderId="0" xfId="0" applyFont="1" applyAlignment="1">
      <alignment horizontal="left"/>
    </xf>
    <xf numFmtId="0" fontId="16" fillId="9" borderId="0" xfId="0" applyFont="1" applyFill="1" applyAlignment="1">
      <alignment vertical="center"/>
    </xf>
    <xf numFmtId="0" fontId="10" fillId="9" borderId="0" xfId="0" applyFont="1" applyFill="1" applyAlignment="1">
      <alignment horizontal="center" vertical="center"/>
    </xf>
    <xf numFmtId="3" fontId="11" fillId="2" borderId="0" xfId="0" applyNumberFormat="1" applyFont="1" applyFill="1" applyAlignment="1">
      <alignment vertical="center"/>
    </xf>
    <xf numFmtId="3" fontId="12" fillId="2" borderId="0" xfId="0" applyNumberFormat="1" applyFont="1" applyFill="1" applyAlignment="1">
      <alignment vertical="center"/>
    </xf>
    <xf numFmtId="3" fontId="11" fillId="0" borderId="0" xfId="0" applyNumberFormat="1" applyFont="1" applyAlignment="1">
      <alignment vertical="center"/>
    </xf>
    <xf numFmtId="3" fontId="12" fillId="0" borderId="0" xfId="0" applyNumberFormat="1" applyFont="1" applyAlignment="1">
      <alignment vertical="center"/>
    </xf>
    <xf numFmtId="0" fontId="17"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10" fillId="7" borderId="0" xfId="0" applyFont="1" applyFill="1" applyAlignment="1">
      <alignment horizontal="left" vertical="center"/>
    </xf>
    <xf numFmtId="0" fontId="10" fillId="7" borderId="0" xfId="0" applyFont="1" applyFill="1" applyAlignment="1">
      <alignment horizontal="right" vertical="center"/>
    </xf>
    <xf numFmtId="0" fontId="10" fillId="10" borderId="0" xfId="0" applyFont="1" applyFill="1" applyAlignment="1">
      <alignment vertical="center"/>
    </xf>
    <xf numFmtId="3" fontId="10" fillId="10" borderId="0" xfId="0" applyNumberFormat="1" applyFont="1" applyFill="1" applyAlignment="1">
      <alignment vertical="center"/>
    </xf>
    <xf numFmtId="0" fontId="18" fillId="0" borderId="0" xfId="0" applyFont="1" applyAlignment="1">
      <alignment vertical="center"/>
    </xf>
    <xf numFmtId="0" fontId="13" fillId="0" borderId="0" xfId="0" applyFont="1" applyAlignment="1">
      <alignment vertical="center"/>
    </xf>
    <xf numFmtId="3" fontId="11" fillId="0" borderId="0" xfId="0" applyNumberFormat="1" applyFont="1" applyAlignment="1">
      <alignment horizontal="right" vertical="center"/>
    </xf>
    <xf numFmtId="3" fontId="12" fillId="0" borderId="0" xfId="0" applyNumberFormat="1" applyFont="1" applyAlignment="1">
      <alignment horizontal="right" vertical="center"/>
    </xf>
    <xf numFmtId="3" fontId="11"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10" fillId="7" borderId="0" xfId="0" applyFont="1" applyFill="1" applyAlignment="1">
      <alignment horizontal="left" vertical="center" wrapText="1"/>
    </xf>
    <xf numFmtId="3" fontId="10" fillId="10" borderId="0" xfId="0" applyNumberFormat="1" applyFont="1" applyFill="1" applyAlignment="1">
      <alignment horizontal="right" vertical="center"/>
    </xf>
    <xf numFmtId="0" fontId="20" fillId="0" borderId="0" xfId="0" applyFont="1" applyAlignment="1">
      <alignment vertical="center"/>
    </xf>
    <xf numFmtId="3" fontId="11" fillId="0" borderId="0" xfId="0" applyNumberFormat="1" applyFont="1" applyAlignment="1">
      <alignment horizontal="center" vertical="center"/>
    </xf>
    <xf numFmtId="0" fontId="11" fillId="0" borderId="0" xfId="0" applyFont="1" applyAlignment="1">
      <alignment horizontal="left" vertical="center"/>
    </xf>
    <xf numFmtId="165" fontId="11" fillId="0" borderId="0" xfId="0" applyNumberFormat="1" applyFont="1" applyAlignment="1">
      <alignment horizontal="center" vertical="center"/>
    </xf>
    <xf numFmtId="3" fontId="11" fillId="3" borderId="0" xfId="0" applyNumberFormat="1" applyFont="1" applyFill="1" applyAlignment="1">
      <alignment horizontal="center" vertical="center"/>
    </xf>
    <xf numFmtId="0" fontId="11" fillId="3" borderId="0" xfId="0" applyFont="1" applyFill="1" applyAlignment="1">
      <alignment horizontal="left" vertical="center"/>
    </xf>
    <xf numFmtId="165" fontId="11" fillId="3" borderId="0" xfId="0" applyNumberFormat="1" applyFont="1" applyFill="1" applyAlignment="1">
      <alignment horizontal="center" vertical="center"/>
    </xf>
    <xf numFmtId="3" fontId="11" fillId="5" borderId="0" xfId="0" applyNumberFormat="1" applyFont="1" applyFill="1" applyAlignment="1">
      <alignment horizontal="center" vertical="center"/>
    </xf>
    <xf numFmtId="165" fontId="11" fillId="5" borderId="0" xfId="0" applyNumberFormat="1" applyFont="1" applyFill="1" applyAlignment="1">
      <alignment horizontal="center" vertical="center"/>
    </xf>
    <xf numFmtId="0" fontId="10" fillId="7" borderId="0" xfId="0" applyFont="1" applyFill="1" applyAlignment="1">
      <alignment horizontal="center" vertical="center" wrapText="1"/>
    </xf>
    <xf numFmtId="0" fontId="10" fillId="7" borderId="0" xfId="0" applyFont="1" applyFill="1" applyAlignment="1">
      <alignment horizontal="center" vertical="center"/>
    </xf>
    <xf numFmtId="0" fontId="10" fillId="10" borderId="0" xfId="0" applyFont="1" applyFill="1" applyAlignment="1">
      <alignment horizontal="left" vertical="center"/>
    </xf>
    <xf numFmtId="3" fontId="10" fillId="10" borderId="0" xfId="0" applyNumberFormat="1" applyFont="1" applyFill="1" applyAlignment="1">
      <alignment horizontal="center" vertical="center"/>
    </xf>
    <xf numFmtId="165" fontId="10" fillId="10" borderId="0" xfId="0" applyNumberFormat="1" applyFont="1" applyFill="1" applyAlignment="1">
      <alignment horizontal="center" vertical="center"/>
    </xf>
    <xf numFmtId="0" fontId="11" fillId="4" borderId="0" xfId="0" applyFont="1" applyFill="1" applyAlignment="1">
      <alignment horizontal="left" vertical="center"/>
    </xf>
    <xf numFmtId="3" fontId="11" fillId="4" borderId="0" xfId="0" applyNumberFormat="1" applyFont="1" applyFill="1" applyAlignment="1">
      <alignment vertical="center"/>
    </xf>
    <xf numFmtId="0" fontId="21" fillId="0" borderId="0" xfId="0" applyFont="1" applyAlignment="1">
      <alignment vertical="center"/>
    </xf>
    <xf numFmtId="3" fontId="10" fillId="9" borderId="0" xfId="0" applyNumberFormat="1" applyFont="1" applyFill="1" applyAlignment="1">
      <alignment horizontal="left" vertical="center"/>
    </xf>
    <xf numFmtId="3" fontId="10" fillId="9" borderId="0" xfId="0" applyNumberFormat="1" applyFont="1" applyFill="1" applyAlignment="1">
      <alignment horizontal="right" vertical="center"/>
    </xf>
    <xf numFmtId="1" fontId="10" fillId="9" borderId="0" xfId="0" applyNumberFormat="1" applyFont="1" applyFill="1" applyAlignment="1">
      <alignment horizontal="center" vertical="center"/>
    </xf>
    <xf numFmtId="0" fontId="23" fillId="0" borderId="10" xfId="0" applyFont="1" applyBorder="1" applyAlignment="1">
      <alignment horizontal="center" vertical="center" wrapText="1"/>
    </xf>
    <xf numFmtId="3" fontId="23" fillId="5" borderId="9" xfId="0" applyNumberFormat="1" applyFont="1" applyFill="1" applyBorder="1" applyAlignment="1">
      <alignment horizontal="right" vertical="center" wrapText="1"/>
    </xf>
    <xf numFmtId="0" fontId="23" fillId="0" borderId="3" xfId="0" applyFont="1" applyBorder="1" applyAlignment="1">
      <alignment horizontal="center" vertical="center" wrapText="1"/>
    </xf>
    <xf numFmtId="3" fontId="23" fillId="5" borderId="4" xfId="0" applyNumberFormat="1" applyFont="1" applyFill="1" applyBorder="1" applyAlignment="1">
      <alignment horizontal="right" vertical="center" wrapText="1"/>
    </xf>
    <xf numFmtId="0" fontId="23" fillId="0" borderId="5" xfId="0" applyFont="1" applyBorder="1" applyAlignment="1">
      <alignment horizontal="center" vertical="center" wrapText="1"/>
    </xf>
    <xf numFmtId="3" fontId="23" fillId="5" borderId="6" xfId="0" applyNumberFormat="1" applyFont="1" applyFill="1" applyBorder="1" applyAlignment="1">
      <alignment horizontal="right" vertical="center" wrapText="1"/>
    </xf>
    <xf numFmtId="0" fontId="23" fillId="0" borderId="13" xfId="0" applyFont="1" applyBorder="1" applyAlignment="1">
      <alignment horizontal="center" vertical="center" wrapText="1"/>
    </xf>
    <xf numFmtId="3" fontId="23" fillId="5" borderId="14" xfId="0" applyNumberFormat="1" applyFont="1" applyFill="1" applyBorder="1" applyAlignment="1">
      <alignment horizontal="right" vertical="center" wrapText="1"/>
    </xf>
    <xf numFmtId="3" fontId="11" fillId="5" borderId="9" xfId="0" applyNumberFormat="1" applyFont="1" applyFill="1" applyBorder="1" applyAlignment="1">
      <alignment vertical="center"/>
    </xf>
    <xf numFmtId="3" fontId="11" fillId="5" borderId="4" xfId="0" applyNumberFormat="1" applyFont="1" applyFill="1" applyBorder="1" applyAlignment="1">
      <alignment vertical="center"/>
    </xf>
    <xf numFmtId="3" fontId="11" fillId="5" borderId="6" xfId="0" applyNumberFormat="1" applyFont="1" applyFill="1" applyBorder="1" applyAlignment="1">
      <alignment vertical="center"/>
    </xf>
    <xf numFmtId="3" fontId="11" fillId="5" borderId="14" xfId="0" applyNumberFormat="1" applyFont="1" applyFill="1" applyBorder="1" applyAlignment="1">
      <alignment vertical="center"/>
    </xf>
    <xf numFmtId="0" fontId="10" fillId="9" borderId="18" xfId="0" applyFont="1" applyFill="1" applyBorder="1" applyAlignment="1">
      <alignment vertical="center" wrapText="1"/>
    </xf>
    <xf numFmtId="0" fontId="10" fillId="9" borderId="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5" xfId="0" applyFont="1" applyFill="1" applyBorder="1" applyAlignment="1">
      <alignment horizontal="right" vertical="center" wrapText="1"/>
    </xf>
    <xf numFmtId="0" fontId="23" fillId="11" borderId="3" xfId="0" applyFont="1" applyFill="1" applyBorder="1" applyAlignment="1">
      <alignment horizontal="center" vertical="center" wrapText="1"/>
    </xf>
    <xf numFmtId="3" fontId="23" fillId="11" borderId="4" xfId="0" applyNumberFormat="1" applyFont="1" applyFill="1" applyBorder="1" applyAlignment="1">
      <alignment horizontal="right" vertical="center" wrapText="1"/>
    </xf>
    <xf numFmtId="3" fontId="11" fillId="11" borderId="4" xfId="0" applyNumberFormat="1" applyFont="1" applyFill="1" applyBorder="1" applyAlignment="1">
      <alignment vertical="center"/>
    </xf>
    <xf numFmtId="0" fontId="23" fillId="11" borderId="8" xfId="0" applyFont="1" applyFill="1" applyBorder="1" applyAlignment="1">
      <alignment horizontal="center" vertical="center" wrapText="1"/>
    </xf>
    <xf numFmtId="3" fontId="23" fillId="11" borderId="7" xfId="0" applyNumberFormat="1" applyFont="1" applyFill="1" applyBorder="1" applyAlignment="1">
      <alignment horizontal="right" vertical="center" wrapText="1"/>
    </xf>
    <xf numFmtId="3" fontId="11" fillId="11" borderId="7" xfId="0" applyNumberFormat="1" applyFont="1" applyFill="1" applyBorder="1" applyAlignment="1">
      <alignment vertical="center"/>
    </xf>
    <xf numFmtId="0" fontId="23" fillId="11" borderId="5" xfId="0" applyFont="1" applyFill="1" applyBorder="1" applyAlignment="1">
      <alignment horizontal="center" vertical="center" wrapText="1"/>
    </xf>
    <xf numFmtId="3" fontId="23" fillId="11" borderId="6" xfId="0" applyNumberFormat="1" applyFont="1" applyFill="1" applyBorder="1" applyAlignment="1">
      <alignment horizontal="right" vertical="center" wrapText="1"/>
    </xf>
    <xf numFmtId="3" fontId="11" fillId="11" borderId="6" xfId="0" applyNumberFormat="1" applyFont="1" applyFill="1" applyBorder="1" applyAlignment="1">
      <alignment vertical="center"/>
    </xf>
    <xf numFmtId="0" fontId="10" fillId="10" borderId="12" xfId="0" applyFont="1" applyFill="1" applyBorder="1" applyAlignment="1">
      <alignment horizontal="center" vertical="center" wrapText="1"/>
    </xf>
    <xf numFmtId="0" fontId="16" fillId="10" borderId="12" xfId="0" applyFont="1" applyFill="1" applyBorder="1" applyAlignment="1">
      <alignment horizontal="center" vertical="center" wrapText="1"/>
    </xf>
    <xf numFmtId="3" fontId="10" fillId="10" borderId="11" xfId="0" applyNumberFormat="1" applyFont="1" applyFill="1" applyBorder="1" applyAlignment="1">
      <alignment horizontal="right" vertical="center" wrapText="1"/>
    </xf>
    <xf numFmtId="3" fontId="10" fillId="10" borderId="11" xfId="0" applyNumberFormat="1" applyFont="1" applyFill="1" applyBorder="1" applyAlignment="1">
      <alignment vertical="center"/>
    </xf>
    <xf numFmtId="0" fontId="23" fillId="11" borderId="13" xfId="0" applyFont="1" applyFill="1" applyBorder="1" applyAlignment="1">
      <alignment horizontal="center" vertical="center" wrapText="1"/>
    </xf>
    <xf numFmtId="3" fontId="23" fillId="11" borderId="14" xfId="0" applyNumberFormat="1" applyFont="1" applyFill="1" applyBorder="1" applyAlignment="1">
      <alignment horizontal="right" vertical="center" wrapText="1"/>
    </xf>
    <xf numFmtId="3" fontId="11" fillId="11" borderId="14" xfId="0" applyNumberFormat="1" applyFont="1" applyFill="1" applyBorder="1" applyAlignment="1">
      <alignment vertical="center"/>
    </xf>
    <xf numFmtId="0" fontId="24" fillId="0" borderId="0" xfId="0" applyFont="1"/>
    <xf numFmtId="0" fontId="10" fillId="7" borderId="0" xfId="12" applyFont="1" applyFill="1" applyBorder="1" applyAlignment="1">
      <alignment horizontal="left" vertical="center"/>
    </xf>
    <xf numFmtId="0" fontId="10" fillId="7" borderId="0" xfId="12" applyFont="1" applyFill="1" applyBorder="1" applyAlignment="1">
      <alignment horizontal="right" vertical="center"/>
    </xf>
    <xf numFmtId="0" fontId="13" fillId="0" borderId="0" xfId="13" applyFont="1" applyAlignment="1">
      <alignment horizontal="left" vertical="center" readingOrder="1"/>
    </xf>
    <xf numFmtId="0" fontId="25" fillId="0" borderId="0" xfId="0" applyFont="1"/>
    <xf numFmtId="3" fontId="10" fillId="10" borderId="0" xfId="1" applyNumberFormat="1" applyFont="1" applyFill="1" applyAlignment="1">
      <alignment vertical="center" wrapText="1"/>
    </xf>
    <xf numFmtId="3" fontId="10" fillId="10" borderId="0" xfId="1" applyNumberFormat="1" applyFont="1" applyFill="1" applyAlignment="1">
      <alignment vertical="center"/>
    </xf>
    <xf numFmtId="0" fontId="11" fillId="0" borderId="0" xfId="0" applyFont="1" applyBorder="1" applyAlignment="1">
      <alignment horizontal="left" vertical="center" wrapText="1"/>
    </xf>
    <xf numFmtId="3" fontId="11"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xf>
    <xf numFmtId="0" fontId="11" fillId="0" borderId="36" xfId="0" applyFont="1" applyBorder="1" applyAlignment="1">
      <alignment horizontal="left" vertical="center" wrapText="1"/>
    </xf>
    <xf numFmtId="3" fontId="11" fillId="0" borderId="36" xfId="0" applyNumberFormat="1" applyFont="1" applyBorder="1" applyAlignment="1">
      <alignment horizontal="right" vertical="center"/>
    </xf>
    <xf numFmtId="0" fontId="11" fillId="8" borderId="37" xfId="0" applyFont="1" applyFill="1" applyBorder="1" applyAlignment="1">
      <alignment horizontal="left" vertical="center" wrapText="1"/>
    </xf>
    <xf numFmtId="3" fontId="11" fillId="8" borderId="37" xfId="0" applyNumberFormat="1" applyFont="1" applyFill="1" applyBorder="1" applyAlignment="1">
      <alignment horizontal="right" vertical="center" wrapText="1"/>
    </xf>
    <xf numFmtId="3" fontId="11" fillId="8" borderId="37" xfId="0" applyNumberFormat="1" applyFont="1" applyFill="1" applyBorder="1" applyAlignment="1">
      <alignment horizontal="right" vertical="center"/>
    </xf>
    <xf numFmtId="0" fontId="11" fillId="8" borderId="36" xfId="0" applyFont="1" applyFill="1" applyBorder="1" applyAlignment="1">
      <alignment horizontal="left" vertical="center"/>
    </xf>
    <xf numFmtId="3" fontId="11" fillId="8" borderId="36" xfId="0" applyNumberFormat="1" applyFont="1" applyFill="1" applyBorder="1" applyAlignment="1">
      <alignment horizontal="right" vertical="center"/>
    </xf>
    <xf numFmtId="0" fontId="11" fillId="0" borderId="37" xfId="0" applyFont="1" applyBorder="1" applyAlignment="1">
      <alignment horizontal="left" vertical="center" wrapText="1"/>
    </xf>
    <xf numFmtId="3" fontId="11" fillId="0" borderId="37" xfId="0" applyNumberFormat="1" applyFont="1" applyBorder="1" applyAlignment="1">
      <alignment horizontal="right" vertical="center"/>
    </xf>
    <xf numFmtId="0" fontId="11" fillId="0" borderId="36" xfId="0" applyFont="1" applyBorder="1" applyAlignment="1">
      <alignment horizontal="left" vertical="center"/>
    </xf>
    <xf numFmtId="3" fontId="11" fillId="2" borderId="0" xfId="0" applyNumberFormat="1" applyFont="1" applyFill="1" applyAlignment="1">
      <alignment horizontal="center" vertical="center"/>
    </xf>
    <xf numFmtId="0" fontId="11" fillId="0" borderId="0" xfId="0" applyFont="1" applyAlignment="1">
      <alignment horizontal="center" vertical="center"/>
    </xf>
    <xf numFmtId="0" fontId="10" fillId="9" borderId="0" xfId="0" applyFont="1" applyFill="1" applyAlignment="1">
      <alignment horizontal="center" vertical="center"/>
    </xf>
    <xf numFmtId="0" fontId="14" fillId="0" borderId="0" xfId="0" applyFont="1" applyAlignment="1">
      <alignment horizontal="left" vertical="top" wrapText="1"/>
    </xf>
    <xf numFmtId="0" fontId="10" fillId="10" borderId="38" xfId="0" applyFont="1" applyFill="1" applyBorder="1" applyAlignment="1">
      <alignment vertical="center"/>
    </xf>
    <xf numFmtId="166" fontId="10" fillId="10" borderId="38" xfId="0" applyNumberFormat="1" applyFont="1" applyFill="1" applyBorder="1" applyAlignment="1">
      <alignment horizontal="center" vertical="center"/>
    </xf>
    <xf numFmtId="166" fontId="10" fillId="10" borderId="0" xfId="0" applyNumberFormat="1" applyFont="1" applyFill="1" applyAlignment="1">
      <alignment horizontal="center" vertical="center"/>
    </xf>
    <xf numFmtId="0" fontId="10" fillId="7" borderId="0" xfId="0" applyFont="1" applyFill="1" applyAlignment="1">
      <alignment horizontal="center" vertical="center"/>
    </xf>
    <xf numFmtId="0" fontId="23"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10" fillId="7" borderId="0" xfId="0" applyFont="1" applyFill="1" applyAlignment="1">
      <alignment horizontal="center" vertical="center"/>
    </xf>
    <xf numFmtId="0" fontId="10" fillId="10" borderId="0" xfId="0" applyFont="1" applyFill="1" applyAlignment="1">
      <alignment horizontal="left" vertical="center"/>
    </xf>
    <xf numFmtId="0" fontId="13" fillId="0" borderId="0" xfId="0" applyFont="1" applyAlignment="1">
      <alignment horizontal="left" vertical="center" wrapText="1"/>
    </xf>
    <xf numFmtId="0" fontId="26" fillId="0" borderId="0" xfId="0" applyFont="1" applyAlignment="1">
      <alignment horizontal="center" vertical="center" wrapText="1"/>
    </xf>
    <xf numFmtId="0" fontId="0" fillId="0" borderId="0" xfId="0" applyAlignment="1">
      <alignment horizontal="center" vertical="center" wrapText="1"/>
    </xf>
    <xf numFmtId="0" fontId="13" fillId="0" borderId="22" xfId="0" applyFont="1" applyBorder="1" applyAlignment="1">
      <alignment horizontal="left" vertical="center"/>
    </xf>
    <xf numFmtId="0" fontId="10" fillId="9" borderId="0" xfId="0" applyFont="1" applyFill="1" applyAlignment="1">
      <alignment horizontal="center" vertical="center"/>
    </xf>
    <xf numFmtId="0" fontId="12" fillId="5" borderId="21"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4" fillId="0" borderId="0" xfId="0" applyFont="1" applyAlignment="1">
      <alignment horizontal="left" vertical="top" wrapText="1"/>
    </xf>
    <xf numFmtId="0" fontId="13" fillId="0" borderId="0" xfId="0" applyFont="1" applyAlignment="1">
      <alignment horizontal="left" vertical="center"/>
    </xf>
    <xf numFmtId="0" fontId="14" fillId="0" borderId="0" xfId="0" applyFont="1" applyAlignment="1">
      <alignment horizontal="left" vertical="top"/>
    </xf>
    <xf numFmtId="0" fontId="10" fillId="7"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10" fillId="10" borderId="0" xfId="0" applyFont="1" applyFill="1" applyAlignment="1">
      <alignment horizontal="left" vertical="center"/>
    </xf>
    <xf numFmtId="0" fontId="10" fillId="10" borderId="0" xfId="0" applyFont="1" applyFill="1" applyAlignment="1">
      <alignment horizontal="left" vertical="center" wrapText="1"/>
    </xf>
    <xf numFmtId="0" fontId="13" fillId="0" borderId="0" xfId="0" applyFont="1" applyAlignment="1">
      <alignment horizontal="left" vertical="center" wrapText="1"/>
    </xf>
    <xf numFmtId="0" fontId="21" fillId="0" borderId="0" xfId="0" applyFont="1" applyAlignment="1">
      <alignment horizontal="center" vertical="center" wrapText="1"/>
    </xf>
    <xf numFmtId="0" fontId="12" fillId="3" borderId="0" xfId="0" applyFont="1" applyFill="1" applyAlignment="1">
      <alignment horizontal="center" vertical="center"/>
    </xf>
    <xf numFmtId="0" fontId="12" fillId="5" borderId="0" xfId="0" applyFont="1" applyFill="1" applyAlignment="1">
      <alignment horizontal="center" vertical="center"/>
    </xf>
    <xf numFmtId="0" fontId="12" fillId="0" borderId="0" xfId="0" applyFont="1" applyAlignment="1">
      <alignment horizontal="center" vertical="center"/>
    </xf>
    <xf numFmtId="0" fontId="10" fillId="10" borderId="0" xfId="0" applyFont="1" applyFill="1" applyAlignment="1">
      <alignment horizontal="center" vertical="center"/>
    </xf>
    <xf numFmtId="0" fontId="10" fillId="7" borderId="0" xfId="0" applyFont="1" applyFill="1" applyAlignment="1">
      <alignment horizontal="center" vertical="center" wrapText="1"/>
    </xf>
    <xf numFmtId="3" fontId="10" fillId="9" borderId="0" xfId="0" applyNumberFormat="1" applyFont="1" applyFill="1" applyAlignment="1">
      <alignment horizontal="center" vertical="center"/>
    </xf>
    <xf numFmtId="0" fontId="10" fillId="9" borderId="1" xfId="0" applyFont="1" applyFill="1" applyBorder="1" applyAlignment="1">
      <alignment horizontal="center" vertical="center" wrapText="1"/>
    </xf>
    <xf numFmtId="0" fontId="10" fillId="9" borderId="35"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13" fillId="0" borderId="34" xfId="0" applyFont="1" applyBorder="1" applyAlignment="1">
      <alignment horizontal="left" vertical="center"/>
    </xf>
    <xf numFmtId="0" fontId="22" fillId="0" borderId="17" xfId="0" applyFont="1" applyBorder="1" applyAlignment="1">
      <alignment horizontal="center" vertical="center" wrapText="1"/>
    </xf>
    <xf numFmtId="0" fontId="11" fillId="0" borderId="37" xfId="0" applyFont="1" applyBorder="1" applyAlignment="1">
      <alignment horizontal="left" vertical="center"/>
    </xf>
    <xf numFmtId="0" fontId="11" fillId="0" borderId="36" xfId="0" applyFont="1" applyBorder="1" applyAlignment="1">
      <alignment horizontal="left" vertical="center"/>
    </xf>
    <xf numFmtId="3" fontId="10" fillId="10" borderId="0" xfId="1" applyNumberFormat="1" applyFont="1" applyFill="1" applyBorder="1" applyAlignment="1">
      <alignment horizontal="left" vertical="center" wrapText="1"/>
    </xf>
    <xf numFmtId="3" fontId="10" fillId="10" borderId="0" xfId="1" applyNumberFormat="1" applyFont="1" applyFill="1" applyAlignment="1">
      <alignment horizontal="left" vertical="center" wrapText="1"/>
    </xf>
    <xf numFmtId="0" fontId="10" fillId="7" borderId="0" xfId="12" applyFont="1" applyFill="1" applyBorder="1" applyAlignment="1">
      <alignment horizontal="center" vertical="center"/>
    </xf>
    <xf numFmtId="0" fontId="11" fillId="0" borderId="0" xfId="0" applyFont="1" applyBorder="1" applyAlignment="1">
      <alignment horizontal="left" vertical="center"/>
    </xf>
    <xf numFmtId="0" fontId="11" fillId="8" borderId="37" xfId="0" applyFont="1" applyFill="1" applyBorder="1" applyAlignment="1">
      <alignment horizontal="left" vertical="center"/>
    </xf>
    <xf numFmtId="0" fontId="11" fillId="8" borderId="36" xfId="0" applyFont="1" applyFill="1" applyBorder="1" applyAlignment="1">
      <alignment horizontal="left" vertical="center"/>
    </xf>
  </cellXfs>
  <cellStyles count="14">
    <cellStyle name="Comma 2" xfId="3" xr:uid="{00000000-0005-0000-0000-000032000000}"/>
    <cellStyle name="Comma 2 2" xfId="6" xr:uid="{A05D041F-920D-471C-8BCD-E879FDFED450}"/>
    <cellStyle name="Comma 3" xfId="5" xr:uid="{44805299-73AD-4333-B9F7-64DE010BE6C9}"/>
    <cellStyle name="Followed Hyperlink 2" xfId="7" xr:uid="{CB7C2FEE-53D0-4CB9-A998-B87FC446618B}"/>
    <cellStyle name="Good" xfId="12" builtinId="26"/>
    <cellStyle name="Hyperlink 2" xfId="8" xr:uid="{B4C85B95-0377-490D-8890-3AF1CB269B10}"/>
    <cellStyle name="Normal" xfId="0" builtinId="0"/>
    <cellStyle name="Normal 2" xfId="1" xr:uid="{00000000-0005-0000-0000-000002000000}"/>
    <cellStyle name="Normal 2 2" xfId="9" xr:uid="{E24F5871-4361-4D83-B393-AC250CF7DCDF}"/>
    <cellStyle name="Normal 3" xfId="10" xr:uid="{5C3969F0-84E8-4B41-8CC0-6A6EB16DC313}"/>
    <cellStyle name="Normal 4" xfId="13" xr:uid="{58C5B1BA-C2A8-4194-B59E-F5B6CA982736}"/>
    <cellStyle name="Normal 5" xfId="4" xr:uid="{00000000-0005-0000-0000-000034000000}"/>
    <cellStyle name="Percent" xfId="2" builtinId="5"/>
    <cellStyle name="Βασικό_Φύλλο1" xfId="11" xr:uid="{AC524187-1705-4053-9ACE-F53C62C6E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9051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Αύγουστος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28575</xdr:colOff>
      <xdr:row>4</xdr:row>
      <xdr:rowOff>47626</xdr:rowOff>
    </xdr:from>
    <xdr:to>
      <xdr:col>8</xdr:col>
      <xdr:colOff>609375</xdr:colOff>
      <xdr:row>11</xdr:row>
      <xdr:rowOff>41943</xdr:rowOff>
    </xdr:to>
    <xdr:pic>
      <xdr:nvPicPr>
        <xdr:cNvPr id="5" name="Picture 4">
          <a:extLst>
            <a:ext uri="{FF2B5EF4-FFF2-40B4-BE49-F238E27FC236}">
              <a16:creationId xmlns:a16="http://schemas.microsoft.com/office/drawing/2014/main" id="{0B5D721A-0FB7-4D1A-8081-65D99636F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75" y="12382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47623</xdr:rowOff>
    </xdr:from>
    <xdr:to>
      <xdr:col>14</xdr:col>
      <xdr:colOff>57151</xdr:colOff>
      <xdr:row>23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4775" y="428623"/>
          <a:ext cx="8486776" cy="39814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της Περιφέρειας Πελοποννήσου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Πελοποννήσου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και συνολικά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και συνολικά για τα έτη 2020-2021,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Μελέτες Περιφέρειας Πελοποννήσου</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C13" sqref="C13"/>
    </sheetView>
  </sheetViews>
  <sheetFormatPr defaultRowHeight="14.4" x14ac:dyDescent="0.3"/>
  <sheetData>
    <row r="1" spans="1:15" ht="48.75" customHeight="1" x14ac:dyDescent="0.3">
      <c r="A1" s="160" t="s">
        <v>83</v>
      </c>
      <c r="B1" s="161"/>
      <c r="C1" s="161"/>
      <c r="D1" s="161"/>
      <c r="E1" s="161"/>
      <c r="F1" s="161"/>
      <c r="G1" s="161"/>
      <c r="H1" s="161"/>
      <c r="I1" s="161"/>
      <c r="J1" s="161"/>
      <c r="K1" s="161"/>
      <c r="L1" s="161"/>
      <c r="M1" s="161"/>
      <c r="N1" s="161"/>
      <c r="O1" s="161"/>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84"/>
  <sheetViews>
    <sheetView showGridLines="0" topLeftCell="A2" zoomScaleNormal="100" workbookViewId="0">
      <selection activeCell="C27" sqref="C27"/>
    </sheetView>
  </sheetViews>
  <sheetFormatPr defaultRowHeight="15" customHeight="1" x14ac:dyDescent="0.3"/>
  <cols>
    <col min="1" max="1" width="6.33203125" style="10" bestFit="1" customWidth="1"/>
    <col min="2" max="2" width="19.44140625" style="10" bestFit="1" customWidth="1"/>
    <col min="3" max="3" width="14.6640625" style="10" bestFit="1" customWidth="1"/>
    <col min="4" max="4" width="27.5546875" style="10" bestFit="1" customWidth="1"/>
    <col min="5" max="5" width="24.88671875" style="10" bestFit="1" customWidth="1"/>
    <col min="6" max="6" width="18.33203125" style="10" bestFit="1" customWidth="1"/>
    <col min="7" max="7" width="18.44140625" style="10" customWidth="1"/>
    <col min="8" max="8" width="18.33203125" style="10" customWidth="1"/>
    <col min="9" max="16384" width="8.88671875" style="10"/>
  </cols>
  <sheetData>
    <row r="2" spans="1:7" ht="15" customHeight="1" x14ac:dyDescent="0.3">
      <c r="A2" s="183" t="s">
        <v>135</v>
      </c>
      <c r="B2" s="184"/>
      <c r="C2" s="184"/>
      <c r="D2" s="184"/>
      <c r="E2" s="184"/>
      <c r="F2" s="184"/>
    </row>
    <row r="3" spans="1:7" ht="20.399999999999999" x14ac:dyDescent="0.3">
      <c r="A3" s="104"/>
      <c r="B3" s="105"/>
      <c r="C3" s="105"/>
      <c r="D3" s="106" t="s">
        <v>21</v>
      </c>
      <c r="E3" s="106" t="s">
        <v>22</v>
      </c>
      <c r="F3" s="106" t="s">
        <v>23</v>
      </c>
    </row>
    <row r="4" spans="1:7" ht="21" thickBot="1" x14ac:dyDescent="0.35">
      <c r="A4" s="107" t="s">
        <v>20</v>
      </c>
      <c r="B4" s="108" t="s">
        <v>49</v>
      </c>
      <c r="C4" s="108" t="s">
        <v>32</v>
      </c>
      <c r="D4" s="109" t="s">
        <v>24</v>
      </c>
      <c r="E4" s="109" t="s">
        <v>24</v>
      </c>
      <c r="F4" s="109" t="s">
        <v>25</v>
      </c>
    </row>
    <row r="5" spans="1:7" ht="15" customHeight="1" x14ac:dyDescent="0.3">
      <c r="A5" s="185">
        <v>2021</v>
      </c>
      <c r="B5" s="188" t="s">
        <v>33</v>
      </c>
      <c r="C5" s="154" t="s">
        <v>38</v>
      </c>
      <c r="D5" s="93">
        <v>8724</v>
      </c>
      <c r="E5" s="100">
        <v>7448</v>
      </c>
      <c r="F5" s="100">
        <f>SUM(D5:E5)</f>
        <v>16172</v>
      </c>
    </row>
    <row r="6" spans="1:7" ht="15" customHeight="1" x14ac:dyDescent="0.3">
      <c r="A6" s="186"/>
      <c r="B6" s="189"/>
      <c r="C6" s="110" t="s">
        <v>40</v>
      </c>
      <c r="D6" s="111">
        <v>49949</v>
      </c>
      <c r="E6" s="112">
        <v>49416</v>
      </c>
      <c r="F6" s="112">
        <f t="shared" ref="F6:F12" si="0">SUM(D6:E6)</f>
        <v>99365</v>
      </c>
    </row>
    <row r="7" spans="1:7" ht="15" customHeight="1" x14ac:dyDescent="0.3">
      <c r="A7" s="186"/>
      <c r="B7" s="190"/>
      <c r="C7" s="156" t="s">
        <v>43</v>
      </c>
      <c r="D7" s="97">
        <v>3754</v>
      </c>
      <c r="E7" s="102">
        <v>3618</v>
      </c>
      <c r="F7" s="101">
        <f t="shared" si="0"/>
        <v>7372</v>
      </c>
    </row>
    <row r="8" spans="1:7" ht="15" customHeight="1" x14ac:dyDescent="0.3">
      <c r="A8" s="186"/>
      <c r="B8" s="191" t="s">
        <v>34</v>
      </c>
      <c r="C8" s="113" t="s">
        <v>36</v>
      </c>
      <c r="D8" s="114">
        <v>9207</v>
      </c>
      <c r="E8" s="115">
        <v>7908</v>
      </c>
      <c r="F8" s="115">
        <f t="shared" si="0"/>
        <v>17115</v>
      </c>
    </row>
    <row r="9" spans="1:7" ht="15" customHeight="1" x14ac:dyDescent="0.3">
      <c r="A9" s="186"/>
      <c r="B9" s="189"/>
      <c r="C9" s="155" t="s">
        <v>37</v>
      </c>
      <c r="D9" s="95">
        <v>172467</v>
      </c>
      <c r="E9" s="101">
        <v>164350</v>
      </c>
      <c r="F9" s="101">
        <f t="shared" si="0"/>
        <v>336817</v>
      </c>
    </row>
    <row r="10" spans="1:7" ht="15" customHeight="1" x14ac:dyDescent="0.3">
      <c r="A10" s="186"/>
      <c r="B10" s="190"/>
      <c r="C10" s="116" t="s">
        <v>42</v>
      </c>
      <c r="D10" s="117">
        <v>208979</v>
      </c>
      <c r="E10" s="118">
        <v>217391</v>
      </c>
      <c r="F10" s="118">
        <f t="shared" si="0"/>
        <v>426370</v>
      </c>
    </row>
    <row r="11" spans="1:7" ht="15" customHeight="1" x14ac:dyDescent="0.3">
      <c r="A11" s="186"/>
      <c r="B11" s="98" t="s">
        <v>35</v>
      </c>
      <c r="C11" s="98" t="s">
        <v>39</v>
      </c>
      <c r="D11" s="99">
        <v>0</v>
      </c>
      <c r="E11" s="103">
        <v>0</v>
      </c>
      <c r="F11" s="103">
        <f t="shared" si="0"/>
        <v>0</v>
      </c>
    </row>
    <row r="12" spans="1:7" ht="15" customHeight="1" thickBot="1" x14ac:dyDescent="0.35">
      <c r="A12" s="187"/>
      <c r="B12" s="119" t="s">
        <v>45</v>
      </c>
      <c r="C12" s="120"/>
      <c r="D12" s="121">
        <f>SUM(D5:D11)</f>
        <v>453080</v>
      </c>
      <c r="E12" s="122">
        <f>SUM(E5:E11)</f>
        <v>450131</v>
      </c>
      <c r="F12" s="122">
        <f t="shared" si="0"/>
        <v>903211</v>
      </c>
    </row>
    <row r="13" spans="1:7" ht="15" customHeight="1" x14ac:dyDescent="0.3">
      <c r="A13" s="185">
        <v>2020</v>
      </c>
      <c r="B13" s="188" t="s">
        <v>33</v>
      </c>
      <c r="C13" s="92" t="s">
        <v>38</v>
      </c>
      <c r="D13" s="93">
        <v>7515</v>
      </c>
      <c r="E13" s="100">
        <v>5737</v>
      </c>
      <c r="F13" s="100">
        <f>SUM(D13:E13)</f>
        <v>13252</v>
      </c>
    </row>
    <row r="14" spans="1:7" ht="15" customHeight="1" x14ac:dyDescent="0.3">
      <c r="A14" s="186"/>
      <c r="B14" s="189"/>
      <c r="C14" s="110" t="s">
        <v>40</v>
      </c>
      <c r="D14" s="111">
        <v>43469</v>
      </c>
      <c r="E14" s="112">
        <v>43211</v>
      </c>
      <c r="F14" s="112">
        <f t="shared" ref="F14:F17" si="1">SUM(D14:E14)</f>
        <v>86680</v>
      </c>
      <c r="G14" s="55"/>
    </row>
    <row r="15" spans="1:7" ht="15" customHeight="1" x14ac:dyDescent="0.3">
      <c r="A15" s="186"/>
      <c r="B15" s="190"/>
      <c r="C15" s="96" t="s">
        <v>43</v>
      </c>
      <c r="D15" s="97">
        <v>2340</v>
      </c>
      <c r="E15" s="102">
        <v>2208</v>
      </c>
      <c r="F15" s="101">
        <f t="shared" si="1"/>
        <v>4548</v>
      </c>
    </row>
    <row r="16" spans="1:7" ht="15" customHeight="1" x14ac:dyDescent="0.3">
      <c r="A16" s="186"/>
      <c r="B16" s="191" t="s">
        <v>34</v>
      </c>
      <c r="C16" s="113" t="s">
        <v>36</v>
      </c>
      <c r="D16" s="114">
        <v>4588</v>
      </c>
      <c r="E16" s="115">
        <v>4803</v>
      </c>
      <c r="F16" s="115">
        <f t="shared" si="1"/>
        <v>9391</v>
      </c>
    </row>
    <row r="17" spans="1:7" ht="15" customHeight="1" x14ac:dyDescent="0.3">
      <c r="A17" s="186"/>
      <c r="B17" s="189"/>
      <c r="C17" s="94" t="s">
        <v>37</v>
      </c>
      <c r="D17" s="95">
        <v>147436</v>
      </c>
      <c r="E17" s="101">
        <v>144684</v>
      </c>
      <c r="F17" s="101">
        <f t="shared" si="1"/>
        <v>292120</v>
      </c>
      <c r="G17" s="55"/>
    </row>
    <row r="18" spans="1:7" ht="15" customHeight="1" x14ac:dyDescent="0.3">
      <c r="A18" s="186"/>
      <c r="B18" s="190"/>
      <c r="C18" s="116" t="s">
        <v>42</v>
      </c>
      <c r="D18" s="117">
        <v>180542</v>
      </c>
      <c r="E18" s="118">
        <v>183736</v>
      </c>
      <c r="F18" s="118">
        <f t="shared" ref="F18:F20" si="2">SUM(D18:E18)</f>
        <v>364278</v>
      </c>
    </row>
    <row r="19" spans="1:7" ht="15" customHeight="1" x14ac:dyDescent="0.3">
      <c r="A19" s="186"/>
      <c r="B19" s="98" t="s">
        <v>35</v>
      </c>
      <c r="C19" s="98" t="s">
        <v>39</v>
      </c>
      <c r="D19" s="99">
        <v>0</v>
      </c>
      <c r="E19" s="103">
        <v>0</v>
      </c>
      <c r="F19" s="103">
        <f t="shared" si="2"/>
        <v>0</v>
      </c>
    </row>
    <row r="20" spans="1:7" ht="15" customHeight="1" thickBot="1" x14ac:dyDescent="0.35">
      <c r="A20" s="187"/>
      <c r="B20" s="119" t="s">
        <v>45</v>
      </c>
      <c r="C20" s="120"/>
      <c r="D20" s="121">
        <f>SUM(D13:D19)</f>
        <v>385890</v>
      </c>
      <c r="E20" s="122">
        <f>SUM(E13:E19)</f>
        <v>384379</v>
      </c>
      <c r="F20" s="122">
        <f t="shared" si="2"/>
        <v>770269</v>
      </c>
    </row>
    <row r="21" spans="1:7" ht="15" customHeight="1" x14ac:dyDescent="0.3">
      <c r="A21" s="185">
        <v>2019</v>
      </c>
      <c r="B21" s="188" t="s">
        <v>33</v>
      </c>
      <c r="C21" s="92" t="s">
        <v>38</v>
      </c>
      <c r="D21" s="93">
        <v>15590</v>
      </c>
      <c r="E21" s="100">
        <v>13703</v>
      </c>
      <c r="F21" s="100">
        <f>SUM(D21:E21)</f>
        <v>29293</v>
      </c>
    </row>
    <row r="22" spans="1:7" ht="15" customHeight="1" x14ac:dyDescent="0.3">
      <c r="A22" s="186"/>
      <c r="B22" s="189"/>
      <c r="C22" s="110" t="s">
        <v>40</v>
      </c>
      <c r="D22" s="111">
        <v>68321</v>
      </c>
      <c r="E22" s="112">
        <v>68527</v>
      </c>
      <c r="F22" s="112">
        <f t="shared" ref="F22:F29" si="3">SUM(D22:E22)</f>
        <v>136848</v>
      </c>
    </row>
    <row r="23" spans="1:7" ht="15" customHeight="1" x14ac:dyDescent="0.3">
      <c r="A23" s="186"/>
      <c r="B23" s="190"/>
      <c r="C23" s="96" t="s">
        <v>43</v>
      </c>
      <c r="D23" s="97">
        <v>4268</v>
      </c>
      <c r="E23" s="102">
        <v>4267</v>
      </c>
      <c r="F23" s="101">
        <f t="shared" si="3"/>
        <v>8535</v>
      </c>
    </row>
    <row r="24" spans="1:7" ht="15" customHeight="1" x14ac:dyDescent="0.3">
      <c r="A24" s="186"/>
      <c r="B24" s="191" t="s">
        <v>34</v>
      </c>
      <c r="C24" s="113" t="s">
        <v>36</v>
      </c>
      <c r="D24" s="114">
        <v>6104</v>
      </c>
      <c r="E24" s="115">
        <v>6429</v>
      </c>
      <c r="F24" s="115">
        <f t="shared" si="3"/>
        <v>12533</v>
      </c>
    </row>
    <row r="25" spans="1:7" ht="15" customHeight="1" x14ac:dyDescent="0.3">
      <c r="A25" s="186"/>
      <c r="B25" s="189"/>
      <c r="C25" s="94" t="s">
        <v>37</v>
      </c>
      <c r="D25" s="95">
        <v>173733</v>
      </c>
      <c r="E25" s="101">
        <v>173812</v>
      </c>
      <c r="F25" s="101">
        <f t="shared" si="3"/>
        <v>347545</v>
      </c>
    </row>
    <row r="26" spans="1:7" ht="15" customHeight="1" x14ac:dyDescent="0.3">
      <c r="A26" s="186"/>
      <c r="B26" s="189"/>
      <c r="C26" s="110" t="s">
        <v>41</v>
      </c>
      <c r="D26" s="111"/>
      <c r="E26" s="112"/>
      <c r="F26" s="112"/>
    </row>
    <row r="27" spans="1:7" ht="15" customHeight="1" x14ac:dyDescent="0.3">
      <c r="A27" s="186"/>
      <c r="B27" s="190"/>
      <c r="C27" s="96" t="s">
        <v>42</v>
      </c>
      <c r="D27" s="97">
        <v>227763</v>
      </c>
      <c r="E27" s="102">
        <v>222355</v>
      </c>
      <c r="F27" s="102">
        <f t="shared" si="3"/>
        <v>450118</v>
      </c>
    </row>
    <row r="28" spans="1:7" ht="15" customHeight="1" x14ac:dyDescent="0.3">
      <c r="A28" s="186"/>
      <c r="B28" s="98" t="s">
        <v>35</v>
      </c>
      <c r="C28" s="123" t="s">
        <v>39</v>
      </c>
      <c r="D28" s="124">
        <v>0</v>
      </c>
      <c r="E28" s="125">
        <v>0</v>
      </c>
      <c r="F28" s="125">
        <f t="shared" si="3"/>
        <v>0</v>
      </c>
    </row>
    <row r="29" spans="1:7" ht="15" customHeight="1" thickBot="1" x14ac:dyDescent="0.35">
      <c r="A29" s="187"/>
      <c r="B29" s="119" t="s">
        <v>45</v>
      </c>
      <c r="C29" s="120"/>
      <c r="D29" s="121">
        <f>SUM(D21:D28)</f>
        <v>495779</v>
      </c>
      <c r="E29" s="122">
        <f>SUM(E21:E28)</f>
        <v>489093</v>
      </c>
      <c r="F29" s="122">
        <f t="shared" si="3"/>
        <v>984872</v>
      </c>
    </row>
    <row r="30" spans="1:7" ht="15" customHeight="1" x14ac:dyDescent="0.3">
      <c r="A30" s="185">
        <v>2018</v>
      </c>
      <c r="B30" s="188" t="s">
        <v>33</v>
      </c>
      <c r="C30" s="92" t="s">
        <v>38</v>
      </c>
      <c r="D30" s="93">
        <v>16918</v>
      </c>
      <c r="E30" s="100">
        <v>15452</v>
      </c>
      <c r="F30" s="100">
        <f>SUM(D30:E30)</f>
        <v>32370</v>
      </c>
    </row>
    <row r="31" spans="1:7" ht="15" customHeight="1" x14ac:dyDescent="0.3">
      <c r="A31" s="186"/>
      <c r="B31" s="189"/>
      <c r="C31" s="110" t="s">
        <v>40</v>
      </c>
      <c r="D31" s="111">
        <v>74360</v>
      </c>
      <c r="E31" s="112">
        <v>73162</v>
      </c>
      <c r="F31" s="112">
        <f t="shared" ref="F31:F38" si="4">SUM(D31:E31)</f>
        <v>147522</v>
      </c>
    </row>
    <row r="32" spans="1:7" ht="15" customHeight="1" x14ac:dyDescent="0.3">
      <c r="A32" s="186"/>
      <c r="B32" s="190"/>
      <c r="C32" s="96" t="s">
        <v>43</v>
      </c>
      <c r="D32" s="97">
        <v>5913</v>
      </c>
      <c r="E32" s="102">
        <v>5824</v>
      </c>
      <c r="F32" s="101">
        <f t="shared" si="4"/>
        <v>11737</v>
      </c>
    </row>
    <row r="33" spans="1:6" ht="15" customHeight="1" x14ac:dyDescent="0.3">
      <c r="A33" s="186"/>
      <c r="B33" s="191" t="s">
        <v>34</v>
      </c>
      <c r="C33" s="113" t="s">
        <v>36</v>
      </c>
      <c r="D33" s="114">
        <v>3513</v>
      </c>
      <c r="E33" s="115">
        <v>3580</v>
      </c>
      <c r="F33" s="115">
        <f t="shared" si="4"/>
        <v>7093</v>
      </c>
    </row>
    <row r="34" spans="1:6" ht="15" customHeight="1" x14ac:dyDescent="0.3">
      <c r="A34" s="186"/>
      <c r="B34" s="189"/>
      <c r="C34" s="94" t="s">
        <v>37</v>
      </c>
      <c r="D34" s="95">
        <v>149825</v>
      </c>
      <c r="E34" s="101">
        <v>148902</v>
      </c>
      <c r="F34" s="101">
        <f t="shared" si="4"/>
        <v>298727</v>
      </c>
    </row>
    <row r="35" spans="1:6" ht="15" customHeight="1" x14ac:dyDescent="0.3">
      <c r="A35" s="186"/>
      <c r="B35" s="189"/>
      <c r="C35" s="110" t="s">
        <v>41</v>
      </c>
      <c r="D35" s="111"/>
      <c r="E35" s="112"/>
      <c r="F35" s="112">
        <f t="shared" si="4"/>
        <v>0</v>
      </c>
    </row>
    <row r="36" spans="1:6" ht="15" customHeight="1" x14ac:dyDescent="0.3">
      <c r="A36" s="186"/>
      <c r="B36" s="190"/>
      <c r="C36" s="96" t="s">
        <v>42</v>
      </c>
      <c r="D36" s="97">
        <v>198840</v>
      </c>
      <c r="E36" s="102">
        <v>198388</v>
      </c>
      <c r="F36" s="102">
        <f t="shared" si="4"/>
        <v>397228</v>
      </c>
    </row>
    <row r="37" spans="1:6" ht="15" customHeight="1" x14ac:dyDescent="0.3">
      <c r="A37" s="186"/>
      <c r="B37" s="98" t="s">
        <v>35</v>
      </c>
      <c r="C37" s="123" t="s">
        <v>39</v>
      </c>
      <c r="D37" s="124">
        <v>0</v>
      </c>
      <c r="E37" s="125">
        <v>0</v>
      </c>
      <c r="F37" s="125">
        <f t="shared" si="4"/>
        <v>0</v>
      </c>
    </row>
    <row r="38" spans="1:6" ht="15" customHeight="1" thickBot="1" x14ac:dyDescent="0.35">
      <c r="A38" s="187"/>
      <c r="B38" s="119" t="s">
        <v>45</v>
      </c>
      <c r="C38" s="120"/>
      <c r="D38" s="121">
        <f>SUM(D30:D37)</f>
        <v>449369</v>
      </c>
      <c r="E38" s="122">
        <f>SUM(E30:E37)</f>
        <v>445308</v>
      </c>
      <c r="F38" s="122">
        <f t="shared" si="4"/>
        <v>894677</v>
      </c>
    </row>
    <row r="39" spans="1:6" ht="15" customHeight="1" x14ac:dyDescent="0.3">
      <c r="A39" s="185">
        <v>2017</v>
      </c>
      <c r="B39" s="188" t="s">
        <v>33</v>
      </c>
      <c r="C39" s="92" t="s">
        <v>38</v>
      </c>
      <c r="D39" s="93">
        <v>17620</v>
      </c>
      <c r="E39" s="100">
        <v>17263</v>
      </c>
      <c r="F39" s="100">
        <f t="shared" ref="F39:F45" si="5">SUM(D39:E39)</f>
        <v>34883</v>
      </c>
    </row>
    <row r="40" spans="1:6" ht="15" customHeight="1" x14ac:dyDescent="0.3">
      <c r="A40" s="186"/>
      <c r="B40" s="189"/>
      <c r="C40" s="110" t="s">
        <v>40</v>
      </c>
      <c r="D40" s="111">
        <v>79822</v>
      </c>
      <c r="E40" s="112">
        <v>72175</v>
      </c>
      <c r="F40" s="112">
        <f t="shared" si="5"/>
        <v>151997</v>
      </c>
    </row>
    <row r="41" spans="1:6" ht="15" customHeight="1" x14ac:dyDescent="0.3">
      <c r="A41" s="186"/>
      <c r="B41" s="190"/>
      <c r="C41" s="96" t="s">
        <v>43</v>
      </c>
      <c r="D41" s="97">
        <v>6435</v>
      </c>
      <c r="E41" s="102">
        <v>6284</v>
      </c>
      <c r="F41" s="101">
        <f t="shared" si="5"/>
        <v>12719</v>
      </c>
    </row>
    <row r="42" spans="1:6" ht="15" customHeight="1" x14ac:dyDescent="0.3">
      <c r="A42" s="186"/>
      <c r="B42" s="191" t="s">
        <v>34</v>
      </c>
      <c r="C42" s="113" t="s">
        <v>36</v>
      </c>
      <c r="D42" s="114">
        <v>180</v>
      </c>
      <c r="E42" s="115">
        <v>1455</v>
      </c>
      <c r="F42" s="115">
        <f t="shared" si="5"/>
        <v>1635</v>
      </c>
    </row>
    <row r="43" spans="1:6" ht="15" customHeight="1" x14ac:dyDescent="0.3">
      <c r="A43" s="186"/>
      <c r="B43" s="189"/>
      <c r="C43" s="94" t="s">
        <v>37</v>
      </c>
      <c r="D43" s="95">
        <v>164602</v>
      </c>
      <c r="E43" s="101">
        <v>164992</v>
      </c>
      <c r="F43" s="101">
        <f t="shared" si="5"/>
        <v>329594</v>
      </c>
    </row>
    <row r="44" spans="1:6" ht="15" customHeight="1" x14ac:dyDescent="0.3">
      <c r="A44" s="186"/>
      <c r="B44" s="189"/>
      <c r="C44" s="110" t="s">
        <v>41</v>
      </c>
      <c r="D44" s="111"/>
      <c r="E44" s="112"/>
      <c r="F44" s="112">
        <f t="shared" si="5"/>
        <v>0</v>
      </c>
    </row>
    <row r="45" spans="1:6" ht="15" customHeight="1" x14ac:dyDescent="0.3">
      <c r="A45" s="186"/>
      <c r="B45" s="190"/>
      <c r="C45" s="96" t="s">
        <v>42</v>
      </c>
      <c r="D45" s="97">
        <v>223198</v>
      </c>
      <c r="E45" s="102">
        <v>223648</v>
      </c>
      <c r="F45" s="102">
        <f t="shared" si="5"/>
        <v>446846</v>
      </c>
    </row>
    <row r="46" spans="1:6" ht="15" customHeight="1" x14ac:dyDescent="0.3">
      <c r="A46" s="186"/>
      <c r="B46" s="98" t="s">
        <v>35</v>
      </c>
      <c r="C46" s="123" t="s">
        <v>39</v>
      </c>
      <c r="D46" s="124">
        <v>11</v>
      </c>
      <c r="E46" s="125">
        <v>27</v>
      </c>
      <c r="F46" s="125">
        <f>SUM(D46:E46)</f>
        <v>38</v>
      </c>
    </row>
    <row r="47" spans="1:6" ht="15" customHeight="1" thickBot="1" x14ac:dyDescent="0.35">
      <c r="A47" s="187"/>
      <c r="B47" s="119" t="s">
        <v>45</v>
      </c>
      <c r="C47" s="120"/>
      <c r="D47" s="121">
        <f>SUM(D39:D46)</f>
        <v>491868</v>
      </c>
      <c r="E47" s="122">
        <f>SUM(E39:E46)</f>
        <v>485844</v>
      </c>
      <c r="F47" s="122">
        <f>SUM(F39:F46)</f>
        <v>977712</v>
      </c>
    </row>
    <row r="48" spans="1:6" ht="15" customHeight="1" x14ac:dyDescent="0.3">
      <c r="A48" s="185">
        <v>2016</v>
      </c>
      <c r="B48" s="188" t="s">
        <v>33</v>
      </c>
      <c r="C48" s="92" t="s">
        <v>38</v>
      </c>
      <c r="D48" s="93">
        <v>15136</v>
      </c>
      <c r="E48" s="100">
        <v>15009</v>
      </c>
      <c r="F48" s="100">
        <f t="shared" ref="F48:F54" si="6">SUM(D48:E48)</f>
        <v>30145</v>
      </c>
    </row>
    <row r="49" spans="1:6" ht="15" customHeight="1" x14ac:dyDescent="0.3">
      <c r="A49" s="186"/>
      <c r="B49" s="189"/>
      <c r="C49" s="110" t="s">
        <v>40</v>
      </c>
      <c r="D49" s="111">
        <v>69183</v>
      </c>
      <c r="E49" s="112">
        <v>69453</v>
      </c>
      <c r="F49" s="112">
        <f t="shared" si="6"/>
        <v>138636</v>
      </c>
    </row>
    <row r="50" spans="1:6" ht="15" customHeight="1" x14ac:dyDescent="0.3">
      <c r="A50" s="186"/>
      <c r="B50" s="190"/>
      <c r="C50" s="96" t="s">
        <v>43</v>
      </c>
      <c r="D50" s="97">
        <v>6311</v>
      </c>
      <c r="E50" s="102">
        <v>5851</v>
      </c>
      <c r="F50" s="101">
        <f t="shared" si="6"/>
        <v>12162</v>
      </c>
    </row>
    <row r="51" spans="1:6" ht="15" customHeight="1" x14ac:dyDescent="0.3">
      <c r="A51" s="186"/>
      <c r="B51" s="191" t="s">
        <v>34</v>
      </c>
      <c r="C51" s="113" t="s">
        <v>36</v>
      </c>
      <c r="D51" s="114">
        <v>676</v>
      </c>
      <c r="E51" s="115">
        <v>7026</v>
      </c>
      <c r="F51" s="115">
        <f t="shared" si="6"/>
        <v>7702</v>
      </c>
    </row>
    <row r="52" spans="1:6" ht="15" customHeight="1" x14ac:dyDescent="0.3">
      <c r="A52" s="186"/>
      <c r="B52" s="189"/>
      <c r="C52" s="94" t="s">
        <v>37</v>
      </c>
      <c r="D52" s="95">
        <v>109244</v>
      </c>
      <c r="E52" s="101">
        <v>108312</v>
      </c>
      <c r="F52" s="101">
        <f t="shared" si="6"/>
        <v>217556</v>
      </c>
    </row>
    <row r="53" spans="1:6" ht="15" customHeight="1" x14ac:dyDescent="0.3">
      <c r="A53" s="186"/>
      <c r="B53" s="189"/>
      <c r="C53" s="110" t="s">
        <v>41</v>
      </c>
      <c r="D53" s="111"/>
      <c r="E53" s="112"/>
      <c r="F53" s="112">
        <f t="shared" si="6"/>
        <v>0</v>
      </c>
    </row>
    <row r="54" spans="1:6" ht="15" customHeight="1" x14ac:dyDescent="0.3">
      <c r="A54" s="186"/>
      <c r="B54" s="190"/>
      <c r="C54" s="96" t="s">
        <v>42</v>
      </c>
      <c r="D54" s="97">
        <v>162260</v>
      </c>
      <c r="E54" s="102">
        <v>156397</v>
      </c>
      <c r="F54" s="102">
        <f t="shared" si="6"/>
        <v>318657</v>
      </c>
    </row>
    <row r="55" spans="1:6" ht="15" customHeight="1" x14ac:dyDescent="0.3">
      <c r="A55" s="186"/>
      <c r="B55" s="98" t="s">
        <v>35</v>
      </c>
      <c r="C55" s="123" t="s">
        <v>39</v>
      </c>
      <c r="D55" s="124">
        <v>37</v>
      </c>
      <c r="E55" s="125">
        <v>2995</v>
      </c>
      <c r="F55" s="125">
        <f>SUM(D55:E55)</f>
        <v>3032</v>
      </c>
    </row>
    <row r="56" spans="1:6" ht="15" customHeight="1" thickBot="1" x14ac:dyDescent="0.35">
      <c r="A56" s="187"/>
      <c r="B56" s="119" t="s">
        <v>45</v>
      </c>
      <c r="C56" s="120"/>
      <c r="D56" s="121">
        <f>SUM(D48:D55)</f>
        <v>362847</v>
      </c>
      <c r="E56" s="122">
        <f>SUM(E48:E55)</f>
        <v>365043</v>
      </c>
      <c r="F56" s="122">
        <f>SUM(F48:F55)</f>
        <v>727890</v>
      </c>
    </row>
    <row r="57" spans="1:6" ht="15" customHeight="1" x14ac:dyDescent="0.3">
      <c r="A57" s="185">
        <v>2015</v>
      </c>
      <c r="B57" s="188" t="s">
        <v>33</v>
      </c>
      <c r="C57" s="92" t="s">
        <v>38</v>
      </c>
      <c r="D57" s="93">
        <v>17053</v>
      </c>
      <c r="E57" s="100">
        <v>16862</v>
      </c>
      <c r="F57" s="100">
        <f t="shared" ref="F57:F63" si="7">SUM(D57:E57)</f>
        <v>33915</v>
      </c>
    </row>
    <row r="58" spans="1:6" ht="15" customHeight="1" x14ac:dyDescent="0.3">
      <c r="A58" s="186"/>
      <c r="B58" s="189"/>
      <c r="C58" s="110" t="s">
        <v>40</v>
      </c>
      <c r="D58" s="111">
        <v>69228</v>
      </c>
      <c r="E58" s="112">
        <v>68618</v>
      </c>
      <c r="F58" s="112">
        <f t="shared" si="7"/>
        <v>137846</v>
      </c>
    </row>
    <row r="59" spans="1:6" ht="15" customHeight="1" x14ac:dyDescent="0.3">
      <c r="A59" s="186"/>
      <c r="B59" s="190"/>
      <c r="C59" s="96" t="s">
        <v>43</v>
      </c>
      <c r="D59" s="97">
        <v>15311</v>
      </c>
      <c r="E59" s="102">
        <v>6348</v>
      </c>
      <c r="F59" s="101">
        <f t="shared" si="7"/>
        <v>21659</v>
      </c>
    </row>
    <row r="60" spans="1:6" ht="15" customHeight="1" x14ac:dyDescent="0.3">
      <c r="A60" s="186"/>
      <c r="B60" s="191" t="s">
        <v>34</v>
      </c>
      <c r="C60" s="113" t="s">
        <v>36</v>
      </c>
      <c r="D60" s="114">
        <v>5619</v>
      </c>
      <c r="E60" s="115">
        <v>5560</v>
      </c>
      <c r="F60" s="115">
        <f t="shared" si="7"/>
        <v>11179</v>
      </c>
    </row>
    <row r="61" spans="1:6" ht="15" customHeight="1" x14ac:dyDescent="0.3">
      <c r="A61" s="186"/>
      <c r="B61" s="189"/>
      <c r="C61" s="94" t="s">
        <v>37</v>
      </c>
      <c r="D61" s="95">
        <v>62659</v>
      </c>
      <c r="E61" s="101">
        <v>60424</v>
      </c>
      <c r="F61" s="101">
        <f t="shared" si="7"/>
        <v>123083</v>
      </c>
    </row>
    <row r="62" spans="1:6" ht="15" customHeight="1" x14ac:dyDescent="0.3">
      <c r="A62" s="186"/>
      <c r="B62" s="189"/>
      <c r="C62" s="110" t="s">
        <v>41</v>
      </c>
      <c r="D62" s="111">
        <v>0</v>
      </c>
      <c r="E62" s="112">
        <v>0</v>
      </c>
      <c r="F62" s="112">
        <f t="shared" si="7"/>
        <v>0</v>
      </c>
    </row>
    <row r="63" spans="1:6" ht="15" customHeight="1" x14ac:dyDescent="0.3">
      <c r="A63" s="186"/>
      <c r="B63" s="190"/>
      <c r="C63" s="96" t="s">
        <v>42</v>
      </c>
      <c r="D63" s="97">
        <v>102773</v>
      </c>
      <c r="E63" s="102">
        <v>105386</v>
      </c>
      <c r="F63" s="102">
        <f t="shared" si="7"/>
        <v>208159</v>
      </c>
    </row>
    <row r="64" spans="1:6" ht="15" customHeight="1" x14ac:dyDescent="0.3">
      <c r="A64" s="186"/>
      <c r="B64" s="98" t="s">
        <v>35</v>
      </c>
      <c r="C64" s="123" t="s">
        <v>39</v>
      </c>
      <c r="D64" s="124">
        <v>2093</v>
      </c>
      <c r="E64" s="125">
        <v>2349</v>
      </c>
      <c r="F64" s="125">
        <f>SUM(D64:E64)</f>
        <v>4442</v>
      </c>
    </row>
    <row r="65" spans="1:6" ht="15" customHeight="1" thickBot="1" x14ac:dyDescent="0.35">
      <c r="A65" s="187"/>
      <c r="B65" s="119" t="s">
        <v>45</v>
      </c>
      <c r="C65" s="120"/>
      <c r="D65" s="121">
        <f>SUM(D57:D64)</f>
        <v>274736</v>
      </c>
      <c r="E65" s="122">
        <f>SUM(E57:E64)</f>
        <v>265547</v>
      </c>
      <c r="F65" s="122">
        <f>SUM(F57:F64)</f>
        <v>540283</v>
      </c>
    </row>
    <row r="66" spans="1:6" ht="15" customHeight="1" x14ac:dyDescent="0.3">
      <c r="A66" s="185">
        <v>2014</v>
      </c>
      <c r="B66" s="188" t="s">
        <v>33</v>
      </c>
      <c r="C66" s="92" t="s">
        <v>38</v>
      </c>
      <c r="D66" s="93">
        <v>17151</v>
      </c>
      <c r="E66" s="100">
        <v>16542</v>
      </c>
      <c r="F66" s="100">
        <f t="shared" ref="F66:F72" si="8">SUM(D66:E66)</f>
        <v>33693</v>
      </c>
    </row>
    <row r="67" spans="1:6" ht="15" customHeight="1" x14ac:dyDescent="0.3">
      <c r="A67" s="186"/>
      <c r="B67" s="189"/>
      <c r="C67" s="110" t="s">
        <v>40</v>
      </c>
      <c r="D67" s="111">
        <v>72740</v>
      </c>
      <c r="E67" s="112">
        <v>72947</v>
      </c>
      <c r="F67" s="112">
        <f t="shared" si="8"/>
        <v>145687</v>
      </c>
    </row>
    <row r="68" spans="1:6" ht="15" customHeight="1" x14ac:dyDescent="0.3">
      <c r="A68" s="186"/>
      <c r="B68" s="190"/>
      <c r="C68" s="96" t="s">
        <v>43</v>
      </c>
      <c r="D68" s="97">
        <v>6974</v>
      </c>
      <c r="E68" s="102">
        <v>6561</v>
      </c>
      <c r="F68" s="101">
        <f t="shared" si="8"/>
        <v>13535</v>
      </c>
    </row>
    <row r="69" spans="1:6" ht="15" customHeight="1" x14ac:dyDescent="0.3">
      <c r="A69" s="186"/>
      <c r="B69" s="191" t="s">
        <v>34</v>
      </c>
      <c r="C69" s="113" t="s">
        <v>36</v>
      </c>
      <c r="D69" s="114">
        <v>5794</v>
      </c>
      <c r="E69" s="115">
        <v>6236</v>
      </c>
      <c r="F69" s="115">
        <f t="shared" si="8"/>
        <v>12030</v>
      </c>
    </row>
    <row r="70" spans="1:6" ht="15" customHeight="1" x14ac:dyDescent="0.3">
      <c r="A70" s="186"/>
      <c r="B70" s="189"/>
      <c r="C70" s="94" t="s">
        <v>37</v>
      </c>
      <c r="D70" s="95">
        <v>133837</v>
      </c>
      <c r="E70" s="101">
        <v>133206</v>
      </c>
      <c r="F70" s="101">
        <f>SUM(D70:E70)</f>
        <v>267043</v>
      </c>
    </row>
    <row r="71" spans="1:6" ht="15" customHeight="1" x14ac:dyDescent="0.3">
      <c r="A71" s="186"/>
      <c r="B71" s="189"/>
      <c r="C71" s="110" t="s">
        <v>41</v>
      </c>
      <c r="D71" s="111">
        <v>0</v>
      </c>
      <c r="E71" s="112">
        <v>0</v>
      </c>
      <c r="F71" s="112">
        <f>SUM(D71:E71)</f>
        <v>0</v>
      </c>
    </row>
    <row r="72" spans="1:6" ht="15" customHeight="1" x14ac:dyDescent="0.3">
      <c r="A72" s="186"/>
      <c r="B72" s="190"/>
      <c r="C72" s="96" t="s">
        <v>42</v>
      </c>
      <c r="D72" s="97">
        <v>176188</v>
      </c>
      <c r="E72" s="102">
        <v>177284</v>
      </c>
      <c r="F72" s="102">
        <f t="shared" si="8"/>
        <v>353472</v>
      </c>
    </row>
    <row r="73" spans="1:6" ht="15" customHeight="1" x14ac:dyDescent="0.3">
      <c r="A73" s="186"/>
      <c r="B73" s="98" t="s">
        <v>35</v>
      </c>
      <c r="C73" s="123" t="s">
        <v>39</v>
      </c>
      <c r="D73" s="124">
        <v>2310</v>
      </c>
      <c r="E73" s="125">
        <v>2605</v>
      </c>
      <c r="F73" s="125">
        <f>SUM(D73:E73)</f>
        <v>4915</v>
      </c>
    </row>
    <row r="74" spans="1:6" ht="15" customHeight="1" thickBot="1" x14ac:dyDescent="0.35">
      <c r="A74" s="187"/>
      <c r="B74" s="119" t="s">
        <v>45</v>
      </c>
      <c r="C74" s="120"/>
      <c r="D74" s="121">
        <f>SUM(D66:D73)</f>
        <v>414994</v>
      </c>
      <c r="E74" s="122">
        <f>SUM(E66:E73)</f>
        <v>415381</v>
      </c>
      <c r="F74" s="122">
        <f>SUM(F66:F73)</f>
        <v>830375</v>
      </c>
    </row>
    <row r="75" spans="1:6" ht="15" customHeight="1" x14ac:dyDescent="0.3">
      <c r="A75" s="193">
        <v>2013</v>
      </c>
      <c r="B75" s="188" t="s">
        <v>33</v>
      </c>
      <c r="C75" s="92" t="s">
        <v>38</v>
      </c>
      <c r="D75" s="93">
        <v>13115</v>
      </c>
      <c r="E75" s="100">
        <v>12763</v>
      </c>
      <c r="F75" s="100">
        <f>SUM(D75:E75)</f>
        <v>25878</v>
      </c>
    </row>
    <row r="76" spans="1:6" ht="15" customHeight="1" x14ac:dyDescent="0.3">
      <c r="A76" s="186"/>
      <c r="B76" s="189"/>
      <c r="C76" s="110" t="s">
        <v>40</v>
      </c>
      <c r="D76" s="111">
        <v>64168</v>
      </c>
      <c r="E76" s="112">
        <v>63975</v>
      </c>
      <c r="F76" s="112">
        <f>SUM(D76:E76)</f>
        <v>128143</v>
      </c>
    </row>
    <row r="77" spans="1:6" ht="15" customHeight="1" x14ac:dyDescent="0.3">
      <c r="A77" s="186"/>
      <c r="B77" s="190"/>
      <c r="C77" s="96" t="s">
        <v>43</v>
      </c>
      <c r="D77" s="97">
        <v>5809</v>
      </c>
      <c r="E77" s="102">
        <v>5449</v>
      </c>
      <c r="F77" s="101">
        <f>SUM(D77:E77)</f>
        <v>11258</v>
      </c>
    </row>
    <row r="78" spans="1:6" ht="15" customHeight="1" x14ac:dyDescent="0.3">
      <c r="A78" s="186"/>
      <c r="B78" s="191" t="s">
        <v>34</v>
      </c>
      <c r="C78" s="113" t="s">
        <v>36</v>
      </c>
      <c r="D78" s="114">
        <v>6354</v>
      </c>
      <c r="E78" s="115">
        <v>6220</v>
      </c>
      <c r="F78" s="115">
        <f>SUM(D78:E78)</f>
        <v>12574</v>
      </c>
    </row>
    <row r="79" spans="1:6" ht="15" customHeight="1" x14ac:dyDescent="0.3">
      <c r="A79" s="186"/>
      <c r="B79" s="189"/>
      <c r="C79" s="94" t="s">
        <v>37</v>
      </c>
      <c r="D79" s="95">
        <v>115899</v>
      </c>
      <c r="E79" s="101">
        <v>115282</v>
      </c>
      <c r="F79" s="101">
        <f>SUM(D79:E79)</f>
        <v>231181</v>
      </c>
    </row>
    <row r="80" spans="1:6" ht="15" customHeight="1" x14ac:dyDescent="0.3">
      <c r="A80" s="186"/>
      <c r="B80" s="189"/>
      <c r="C80" s="110" t="s">
        <v>41</v>
      </c>
      <c r="D80" s="111">
        <v>1807</v>
      </c>
      <c r="E80" s="112">
        <v>1839</v>
      </c>
      <c r="F80" s="112">
        <f t="shared" ref="F80:F81" si="9">SUM(D80:E80)</f>
        <v>3646</v>
      </c>
    </row>
    <row r="81" spans="1:6" ht="15" customHeight="1" x14ac:dyDescent="0.3">
      <c r="A81" s="186"/>
      <c r="B81" s="190"/>
      <c r="C81" s="96" t="s">
        <v>42</v>
      </c>
      <c r="D81" s="97">
        <v>157735</v>
      </c>
      <c r="E81" s="102">
        <v>158844</v>
      </c>
      <c r="F81" s="102">
        <f t="shared" si="9"/>
        <v>316579</v>
      </c>
    </row>
    <row r="82" spans="1:6" ht="15" customHeight="1" x14ac:dyDescent="0.3">
      <c r="A82" s="186"/>
      <c r="B82" s="98" t="s">
        <v>35</v>
      </c>
      <c r="C82" s="123" t="s">
        <v>39</v>
      </c>
      <c r="D82" s="124">
        <v>2606</v>
      </c>
      <c r="E82" s="125">
        <v>2903</v>
      </c>
      <c r="F82" s="125">
        <f>SUM(D82:E82)</f>
        <v>5509</v>
      </c>
    </row>
    <row r="83" spans="1:6" ht="15" customHeight="1" thickBot="1" x14ac:dyDescent="0.35">
      <c r="A83" s="187"/>
      <c r="B83" s="119" t="s">
        <v>45</v>
      </c>
      <c r="C83" s="120"/>
      <c r="D83" s="121">
        <f>SUM(D75:D82)</f>
        <v>367493</v>
      </c>
      <c r="E83" s="122">
        <f>SUM(E75:E82)</f>
        <v>367275</v>
      </c>
      <c r="F83" s="122">
        <f>SUM(F75:F82)</f>
        <v>734768</v>
      </c>
    </row>
    <row r="84" spans="1:6" ht="15" customHeight="1" x14ac:dyDescent="0.3">
      <c r="A84" s="192" t="s">
        <v>130</v>
      </c>
      <c r="B84" s="192"/>
      <c r="C84" s="192"/>
      <c r="D84" s="64"/>
    </row>
  </sheetData>
  <mergeCells count="29">
    <mergeCell ref="A48:A56"/>
    <mergeCell ref="B48:B50"/>
    <mergeCell ref="B51:B54"/>
    <mergeCell ref="A84:C84"/>
    <mergeCell ref="A57:A65"/>
    <mergeCell ref="A75:A83"/>
    <mergeCell ref="A66:A74"/>
    <mergeCell ref="B78:B81"/>
    <mergeCell ref="B75:B77"/>
    <mergeCell ref="B66:B68"/>
    <mergeCell ref="B69:B72"/>
    <mergeCell ref="B60:B63"/>
    <mergeCell ref="B57:B59"/>
    <mergeCell ref="A2:F2"/>
    <mergeCell ref="A30:A38"/>
    <mergeCell ref="B30:B32"/>
    <mergeCell ref="B33:B36"/>
    <mergeCell ref="A39:A47"/>
    <mergeCell ref="B39:B41"/>
    <mergeCell ref="B42:B45"/>
    <mergeCell ref="B21:B23"/>
    <mergeCell ref="B24:B27"/>
    <mergeCell ref="A21:A29"/>
    <mergeCell ref="A13:A20"/>
    <mergeCell ref="B13:B15"/>
    <mergeCell ref="B16:B18"/>
    <mergeCell ref="A5:A12"/>
    <mergeCell ref="B5:B7"/>
    <mergeCell ref="B8:B10"/>
  </mergeCells>
  <pageMargins left="0.70866141732283472" right="0.70866141732283472" top="0.74803149606299213" bottom="0.74803149606299213" header="0.31496062992125984" footer="0.31496062992125984"/>
  <pageSetup paperSize="9" scale="64" orientation="landscape" r:id="rId1"/>
  <headerFooter>
    <oddHeader>&amp;R&amp;G</oddHeader>
    <oddFooter>&amp;L&amp;F&amp;C&amp;P / &amp;N&amp;R&amp;A</oddFooter>
  </headerFooter>
  <colBreaks count="1" manualBreakCount="1">
    <brk id="6" max="35" man="1"/>
  </colBreaks>
  <ignoredErrors>
    <ignoredError sqref="F47 F56 F65 F74"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8CB5E-3A2F-4D91-9462-A1D1AA79F2EE}">
  <sheetPr>
    <tabColor theme="6"/>
  </sheetPr>
  <dimension ref="A3:K18"/>
  <sheetViews>
    <sheetView showGridLines="0" zoomScaleNormal="100" workbookViewId="0">
      <selection activeCell="H21" sqref="H21"/>
    </sheetView>
  </sheetViews>
  <sheetFormatPr defaultRowHeight="10.199999999999999" x14ac:dyDescent="0.2"/>
  <cols>
    <col min="1" max="1" width="14.109375" style="126" customWidth="1"/>
    <col min="2" max="2" width="17.77734375" style="126" customWidth="1"/>
    <col min="3" max="11" width="9.77734375" style="126" customWidth="1"/>
    <col min="12" max="16384" width="8.88671875" style="126"/>
  </cols>
  <sheetData>
    <row r="3" spans="1:11" ht="15" customHeight="1" x14ac:dyDescent="0.2">
      <c r="A3" s="198" t="s">
        <v>116</v>
      </c>
      <c r="B3" s="198"/>
      <c r="C3" s="198"/>
      <c r="D3" s="198"/>
      <c r="E3" s="198"/>
      <c r="F3" s="198"/>
      <c r="G3" s="198"/>
      <c r="H3" s="198"/>
      <c r="I3" s="198"/>
      <c r="J3" s="198"/>
      <c r="K3" s="198"/>
    </row>
    <row r="4" spans="1:11" ht="15" customHeight="1" x14ac:dyDescent="0.2">
      <c r="A4" s="127" t="s">
        <v>32</v>
      </c>
      <c r="B4" s="127"/>
      <c r="C4" s="128">
        <v>2013</v>
      </c>
      <c r="D4" s="128">
        <v>2014</v>
      </c>
      <c r="E4" s="128">
        <v>2015</v>
      </c>
      <c r="F4" s="128">
        <v>2016</v>
      </c>
      <c r="G4" s="128">
        <v>2017</v>
      </c>
      <c r="H4" s="128">
        <v>2018</v>
      </c>
      <c r="I4" s="128">
        <v>2019</v>
      </c>
      <c r="J4" s="128">
        <v>2020</v>
      </c>
      <c r="K4" s="128">
        <v>2021</v>
      </c>
    </row>
    <row r="5" spans="1:11" ht="20.399999999999999" x14ac:dyDescent="0.2">
      <c r="A5" s="199" t="s">
        <v>117</v>
      </c>
      <c r="B5" s="133" t="s">
        <v>112</v>
      </c>
      <c r="C5" s="134">
        <v>54</v>
      </c>
      <c r="D5" s="134">
        <v>46</v>
      </c>
      <c r="E5" s="135">
        <v>62</v>
      </c>
      <c r="F5" s="135">
        <v>94</v>
      </c>
      <c r="G5" s="135">
        <v>86</v>
      </c>
      <c r="H5" s="135">
        <v>75</v>
      </c>
      <c r="I5" s="135">
        <v>88</v>
      </c>
      <c r="J5" s="135">
        <v>0</v>
      </c>
      <c r="K5" s="135">
        <v>76</v>
      </c>
    </row>
    <row r="6" spans="1:11" ht="15" customHeight="1" x14ac:dyDescent="0.2">
      <c r="A6" s="195"/>
      <c r="B6" s="136" t="s">
        <v>113</v>
      </c>
      <c r="C6" s="137">
        <v>23732</v>
      </c>
      <c r="D6" s="137">
        <v>26050</v>
      </c>
      <c r="E6" s="137">
        <v>46075</v>
      </c>
      <c r="F6" s="137">
        <v>51551</v>
      </c>
      <c r="G6" s="137">
        <v>29689</v>
      </c>
      <c r="H6" s="137">
        <v>57894</v>
      </c>
      <c r="I6" s="137">
        <v>34704</v>
      </c>
      <c r="J6" s="137">
        <v>0</v>
      </c>
      <c r="K6" s="137">
        <v>13676</v>
      </c>
    </row>
    <row r="7" spans="1:11" ht="20.399999999999999" x14ac:dyDescent="0.2">
      <c r="A7" s="200" t="s">
        <v>118</v>
      </c>
      <c r="B7" s="138" t="s">
        <v>112</v>
      </c>
      <c r="C7" s="139">
        <v>6</v>
      </c>
      <c r="D7" s="139">
        <v>16</v>
      </c>
      <c r="E7" s="140">
        <v>31</v>
      </c>
      <c r="F7" s="140">
        <v>28</v>
      </c>
      <c r="G7" s="140">
        <v>11</v>
      </c>
      <c r="H7" s="140">
        <v>8</v>
      </c>
      <c r="I7" s="140">
        <v>11</v>
      </c>
      <c r="J7" s="140">
        <v>0</v>
      </c>
      <c r="K7" s="140">
        <v>10</v>
      </c>
    </row>
    <row r="8" spans="1:11" ht="15" customHeight="1" x14ac:dyDescent="0.2">
      <c r="A8" s="201"/>
      <c r="B8" s="141" t="s">
        <v>113</v>
      </c>
      <c r="C8" s="142">
        <v>3128</v>
      </c>
      <c r="D8" s="142">
        <v>17951</v>
      </c>
      <c r="E8" s="142">
        <v>38549</v>
      </c>
      <c r="F8" s="142">
        <v>28132</v>
      </c>
      <c r="G8" s="142">
        <v>8020</v>
      </c>
      <c r="H8" s="142">
        <v>7281</v>
      </c>
      <c r="I8" s="142">
        <v>9288</v>
      </c>
      <c r="J8" s="142">
        <v>0</v>
      </c>
      <c r="K8" s="142">
        <v>3058</v>
      </c>
    </row>
    <row r="9" spans="1:11" ht="20.399999999999999" x14ac:dyDescent="0.2">
      <c r="A9" s="194" t="s">
        <v>119</v>
      </c>
      <c r="B9" s="143" t="s">
        <v>112</v>
      </c>
      <c r="C9" s="144">
        <v>40</v>
      </c>
      <c r="D9" s="144">
        <v>20</v>
      </c>
      <c r="E9" s="144">
        <v>23</v>
      </c>
      <c r="F9" s="144">
        <v>33</v>
      </c>
      <c r="G9" s="144">
        <v>16</v>
      </c>
      <c r="H9" s="144">
        <v>18</v>
      </c>
      <c r="I9" s="144">
        <v>19</v>
      </c>
      <c r="J9" s="144">
        <v>0</v>
      </c>
      <c r="K9" s="144">
        <v>13</v>
      </c>
    </row>
    <row r="10" spans="1:11" ht="15" customHeight="1" x14ac:dyDescent="0.2">
      <c r="A10" s="195"/>
      <c r="B10" s="145" t="s">
        <v>113</v>
      </c>
      <c r="C10" s="137">
        <v>48200</v>
      </c>
      <c r="D10" s="137">
        <v>18144</v>
      </c>
      <c r="E10" s="137">
        <v>10448</v>
      </c>
      <c r="F10" s="137">
        <v>13019</v>
      </c>
      <c r="G10" s="137">
        <v>6738</v>
      </c>
      <c r="H10" s="137">
        <v>8642</v>
      </c>
      <c r="I10" s="137">
        <v>9674</v>
      </c>
      <c r="J10" s="137">
        <v>0</v>
      </c>
      <c r="K10" s="137">
        <v>1741</v>
      </c>
    </row>
    <row r="11" spans="1:11" ht="20.399999999999999" x14ac:dyDescent="0.2">
      <c r="A11" s="200" t="s">
        <v>120</v>
      </c>
      <c r="B11" s="138" t="s">
        <v>112</v>
      </c>
      <c r="C11" s="139">
        <v>29</v>
      </c>
      <c r="D11" s="139">
        <v>39</v>
      </c>
      <c r="E11" s="140">
        <v>38</v>
      </c>
      <c r="F11" s="140">
        <v>44</v>
      </c>
      <c r="G11" s="140">
        <v>39</v>
      </c>
      <c r="H11" s="140">
        <v>43</v>
      </c>
      <c r="I11" s="140">
        <v>55</v>
      </c>
      <c r="J11" s="140">
        <v>0</v>
      </c>
      <c r="K11" s="140">
        <v>36</v>
      </c>
    </row>
    <row r="12" spans="1:11" ht="15" customHeight="1" x14ac:dyDescent="0.2">
      <c r="A12" s="201"/>
      <c r="B12" s="141" t="s">
        <v>113</v>
      </c>
      <c r="C12" s="142">
        <v>11621</v>
      </c>
      <c r="D12" s="142">
        <v>22068</v>
      </c>
      <c r="E12" s="142">
        <v>10391</v>
      </c>
      <c r="F12" s="142">
        <v>12904</v>
      </c>
      <c r="G12" s="142">
        <v>7742</v>
      </c>
      <c r="H12" s="142">
        <v>9154</v>
      </c>
      <c r="I12" s="142">
        <v>10107</v>
      </c>
      <c r="J12" s="142">
        <v>0</v>
      </c>
      <c r="K12" s="142">
        <v>3715</v>
      </c>
    </row>
    <row r="13" spans="1:11" ht="20.399999999999999" x14ac:dyDescent="0.2">
      <c r="A13" s="194" t="s">
        <v>121</v>
      </c>
      <c r="B13" s="143" t="s">
        <v>112</v>
      </c>
      <c r="C13" s="144">
        <v>13</v>
      </c>
      <c r="D13" s="144">
        <v>9</v>
      </c>
      <c r="E13" s="144">
        <v>11</v>
      </c>
      <c r="F13" s="144">
        <v>5</v>
      </c>
      <c r="G13" s="144">
        <v>9</v>
      </c>
      <c r="H13" s="144">
        <v>13</v>
      </c>
      <c r="I13" s="144">
        <v>9</v>
      </c>
      <c r="J13" s="144">
        <v>0</v>
      </c>
      <c r="K13" s="144">
        <v>3</v>
      </c>
    </row>
    <row r="14" spans="1:11" ht="15" customHeight="1" x14ac:dyDescent="0.2">
      <c r="A14" s="195"/>
      <c r="B14" s="145" t="s">
        <v>113</v>
      </c>
      <c r="C14" s="137">
        <v>4133</v>
      </c>
      <c r="D14" s="137">
        <v>1435</v>
      </c>
      <c r="E14" s="137">
        <v>3080</v>
      </c>
      <c r="F14" s="137">
        <v>1060</v>
      </c>
      <c r="G14" s="137">
        <v>1601</v>
      </c>
      <c r="H14" s="137">
        <v>2662</v>
      </c>
      <c r="I14" s="137">
        <v>1619</v>
      </c>
      <c r="J14" s="137">
        <v>0</v>
      </c>
      <c r="K14" s="137">
        <v>80</v>
      </c>
    </row>
    <row r="15" spans="1:11" ht="20.399999999999999" x14ac:dyDescent="0.2">
      <c r="A15" s="196" t="s">
        <v>114</v>
      </c>
      <c r="B15" s="131" t="s">
        <v>112</v>
      </c>
      <c r="C15" s="132">
        <f>C5+C7+C9+C11+C13</f>
        <v>142</v>
      </c>
      <c r="D15" s="132">
        <f t="shared" ref="D15:K16" si="0">D5+D7+D9+D11+D13</f>
        <v>130</v>
      </c>
      <c r="E15" s="132">
        <f t="shared" si="0"/>
        <v>165</v>
      </c>
      <c r="F15" s="132">
        <f t="shared" si="0"/>
        <v>204</v>
      </c>
      <c r="G15" s="132">
        <f t="shared" si="0"/>
        <v>161</v>
      </c>
      <c r="H15" s="132">
        <f t="shared" si="0"/>
        <v>157</v>
      </c>
      <c r="I15" s="132">
        <f t="shared" si="0"/>
        <v>182</v>
      </c>
      <c r="J15" s="132">
        <f t="shared" si="0"/>
        <v>0</v>
      </c>
      <c r="K15" s="132">
        <f t="shared" si="0"/>
        <v>138</v>
      </c>
    </row>
    <row r="16" spans="1:11" ht="15" customHeight="1" x14ac:dyDescent="0.2">
      <c r="A16" s="197"/>
      <c r="B16" s="132" t="s">
        <v>113</v>
      </c>
      <c r="C16" s="132">
        <f>C6+C8+C10+C12+C14</f>
        <v>90814</v>
      </c>
      <c r="D16" s="132">
        <f t="shared" si="0"/>
        <v>85648</v>
      </c>
      <c r="E16" s="132">
        <f t="shared" si="0"/>
        <v>108543</v>
      </c>
      <c r="F16" s="132">
        <f t="shared" si="0"/>
        <v>106666</v>
      </c>
      <c r="G16" s="132">
        <f t="shared" si="0"/>
        <v>53790</v>
      </c>
      <c r="H16" s="132">
        <f t="shared" si="0"/>
        <v>85633</v>
      </c>
      <c r="I16" s="132">
        <f t="shared" si="0"/>
        <v>65392</v>
      </c>
      <c r="J16" s="132">
        <f t="shared" si="0"/>
        <v>0</v>
      </c>
      <c r="K16" s="132">
        <f t="shared" si="0"/>
        <v>22270</v>
      </c>
    </row>
    <row r="17" spans="1:11" x14ac:dyDescent="0.2">
      <c r="A17" s="129" t="s">
        <v>115</v>
      </c>
      <c r="B17" s="129"/>
      <c r="C17" s="129"/>
      <c r="D17" s="129"/>
      <c r="E17" s="10"/>
      <c r="F17" s="10"/>
      <c r="G17" s="10"/>
      <c r="H17" s="10"/>
      <c r="I17" s="10"/>
      <c r="J17" s="10"/>
      <c r="K17" s="10"/>
    </row>
    <row r="18" spans="1:11" x14ac:dyDescent="0.2">
      <c r="A18" s="130"/>
      <c r="B18" s="130"/>
      <c r="C18" s="130"/>
      <c r="D18" s="130"/>
      <c r="E18" s="130"/>
    </row>
  </sheetData>
  <mergeCells count="7">
    <mergeCell ref="A13:A14"/>
    <mergeCell ref="A15:A16"/>
    <mergeCell ref="A3:K3"/>
    <mergeCell ref="A5:A6"/>
    <mergeCell ref="A7:A8"/>
    <mergeCell ref="A9:A10"/>
    <mergeCell ref="A11:A12"/>
  </mergeCells>
  <pageMargins left="0.70866141732283472" right="0.70866141732283472" top="0.74803149606299213" bottom="0.74803149606299213" header="0.31496062992125984" footer="0.31496062992125984"/>
  <pageSetup paperSize="9" scale="78"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7"/>
  <sheetViews>
    <sheetView showGridLines="0" zoomScaleNormal="100" workbookViewId="0">
      <pane xSplit="1" topLeftCell="B1" activePane="topRight" state="frozen"/>
      <selection pane="topRight" activeCell="M10" sqref="M10"/>
    </sheetView>
  </sheetViews>
  <sheetFormatPr defaultRowHeight="15" customHeight="1" x14ac:dyDescent="0.3"/>
  <cols>
    <col min="1" max="1" width="14" style="10" customWidth="1"/>
    <col min="2" max="2" width="19.44140625" style="10" bestFit="1" customWidth="1"/>
    <col min="3" max="6" width="9.6640625" style="10" bestFit="1" customWidth="1"/>
    <col min="7" max="8" width="11.6640625" style="10" bestFit="1" customWidth="1"/>
    <col min="9" max="9" width="10.33203125" style="10" customWidth="1"/>
    <col min="10" max="10" width="11.6640625" style="10" bestFit="1" customWidth="1"/>
    <col min="11" max="14" width="10.44140625" style="10" customWidth="1"/>
    <col min="15" max="16384" width="8.88671875" style="10"/>
  </cols>
  <sheetData>
    <row r="3" spans="1:16" ht="15" customHeight="1" x14ac:dyDescent="0.3">
      <c r="A3" s="170" t="s">
        <v>134</v>
      </c>
      <c r="B3" s="170"/>
      <c r="C3" s="170"/>
      <c r="D3" s="170"/>
      <c r="E3" s="170"/>
      <c r="F3" s="170"/>
      <c r="G3" s="170"/>
      <c r="H3" s="170"/>
      <c r="I3" s="170"/>
      <c r="J3" s="170"/>
      <c r="K3" s="170"/>
      <c r="L3" s="170"/>
      <c r="M3" s="170"/>
      <c r="N3" s="170"/>
    </row>
    <row r="4" spans="1:16" ht="24" customHeight="1" x14ac:dyDescent="0.3">
      <c r="A4" s="70" t="s">
        <v>54</v>
      </c>
      <c r="B4" s="61"/>
      <c r="C4" s="82">
        <v>2010</v>
      </c>
      <c r="D4" s="82">
        <v>2011</v>
      </c>
      <c r="E4" s="82">
        <v>2012</v>
      </c>
      <c r="F4" s="82">
        <v>2013</v>
      </c>
      <c r="G4" s="82">
        <v>2014</v>
      </c>
      <c r="H4" s="82">
        <v>2015</v>
      </c>
      <c r="I4" s="82">
        <v>2016</v>
      </c>
      <c r="J4" s="82">
        <v>2017</v>
      </c>
      <c r="K4" s="82">
        <v>2018</v>
      </c>
      <c r="L4" s="82">
        <v>2019</v>
      </c>
      <c r="M4" s="82">
        <v>2020</v>
      </c>
      <c r="N4" s="153">
        <v>2021</v>
      </c>
      <c r="O4" s="147"/>
      <c r="P4" s="147"/>
    </row>
    <row r="5" spans="1:16" ht="15" customHeight="1" x14ac:dyDescent="0.3">
      <c r="A5" s="171" t="s">
        <v>26</v>
      </c>
      <c r="B5" s="15" t="s">
        <v>5</v>
      </c>
      <c r="C5" s="146">
        <v>15035</v>
      </c>
      <c r="D5" s="146">
        <v>15402</v>
      </c>
      <c r="E5" s="146">
        <v>18620</v>
      </c>
      <c r="F5" s="146">
        <v>21765</v>
      </c>
      <c r="G5" s="146">
        <v>20329</v>
      </c>
      <c r="H5" s="146">
        <v>21591</v>
      </c>
      <c r="I5" s="146">
        <v>20965</v>
      </c>
      <c r="J5" s="146">
        <v>28448</v>
      </c>
      <c r="K5" s="146">
        <v>31062</v>
      </c>
      <c r="L5" s="146">
        <v>31446</v>
      </c>
      <c r="M5" s="146">
        <v>9208</v>
      </c>
      <c r="N5" s="146">
        <v>14900</v>
      </c>
    </row>
    <row r="6" spans="1:16" ht="15" customHeight="1" x14ac:dyDescent="0.3">
      <c r="A6" s="171"/>
      <c r="B6" s="15" t="s">
        <v>6</v>
      </c>
      <c r="C6" s="146">
        <v>519075</v>
      </c>
      <c r="D6" s="146">
        <v>530610</v>
      </c>
      <c r="E6" s="146">
        <v>552287</v>
      </c>
      <c r="F6" s="146">
        <v>701248</v>
      </c>
      <c r="G6" s="146">
        <v>997321</v>
      </c>
      <c r="H6" s="146">
        <v>1072838</v>
      </c>
      <c r="I6" s="146">
        <v>943136</v>
      </c>
      <c r="J6" s="146">
        <v>1108932</v>
      </c>
      <c r="K6" s="146">
        <v>1295891</v>
      </c>
      <c r="L6" s="146">
        <v>1295323</v>
      </c>
      <c r="M6" s="146">
        <v>263197</v>
      </c>
      <c r="N6" s="146">
        <v>473518</v>
      </c>
    </row>
    <row r="7" spans="1:16" ht="15" customHeight="1" x14ac:dyDescent="0.3">
      <c r="A7" s="172" t="s">
        <v>27</v>
      </c>
      <c r="B7" s="10" t="s">
        <v>5</v>
      </c>
      <c r="C7" s="73">
        <v>1086</v>
      </c>
      <c r="D7" s="73">
        <v>1219</v>
      </c>
      <c r="E7" s="73">
        <v>1645</v>
      </c>
      <c r="F7" s="73">
        <v>2246</v>
      </c>
      <c r="G7" s="73">
        <v>996</v>
      </c>
      <c r="H7" s="73">
        <v>1054</v>
      </c>
      <c r="I7" s="73">
        <v>6438</v>
      </c>
      <c r="J7" s="73">
        <v>7051</v>
      </c>
      <c r="K7" s="73">
        <v>6433</v>
      </c>
      <c r="L7" s="73">
        <v>6489</v>
      </c>
      <c r="M7" s="73">
        <v>2409</v>
      </c>
      <c r="N7" s="73">
        <v>2179</v>
      </c>
    </row>
    <row r="8" spans="1:16" ht="15" customHeight="1" x14ac:dyDescent="0.3">
      <c r="A8" s="172"/>
      <c r="B8" s="10" t="s">
        <v>6</v>
      </c>
      <c r="C8" s="73">
        <v>0</v>
      </c>
      <c r="D8" s="73">
        <v>0</v>
      </c>
      <c r="E8" s="73">
        <v>135</v>
      </c>
      <c r="F8" s="73">
        <v>576</v>
      </c>
      <c r="G8" s="73">
        <v>543</v>
      </c>
      <c r="H8" s="73">
        <v>810</v>
      </c>
      <c r="I8" s="73">
        <v>815</v>
      </c>
      <c r="J8" s="73">
        <v>1881</v>
      </c>
      <c r="K8" s="73">
        <v>1547</v>
      </c>
      <c r="L8" s="73">
        <v>1162</v>
      </c>
      <c r="M8" s="73">
        <v>662</v>
      </c>
      <c r="N8" s="73">
        <v>364</v>
      </c>
    </row>
    <row r="9" spans="1:16" ht="15" customHeight="1" x14ac:dyDescent="0.3">
      <c r="A9" s="171" t="s">
        <v>28</v>
      </c>
      <c r="B9" s="15" t="s">
        <v>5</v>
      </c>
      <c r="C9" s="146">
        <v>3952</v>
      </c>
      <c r="D9" s="146">
        <v>2893</v>
      </c>
      <c r="E9" s="146">
        <v>3149</v>
      </c>
      <c r="F9" s="146">
        <v>3334</v>
      </c>
      <c r="G9" s="146">
        <v>2750</v>
      </c>
      <c r="H9" s="146">
        <v>4073</v>
      </c>
      <c r="I9" s="146">
        <v>4485</v>
      </c>
      <c r="J9" s="146">
        <v>4997</v>
      </c>
      <c r="K9" s="146">
        <v>4454</v>
      </c>
      <c r="L9" s="146">
        <v>4646</v>
      </c>
      <c r="M9" s="146">
        <v>1157</v>
      </c>
      <c r="N9" s="146">
        <v>1419</v>
      </c>
    </row>
    <row r="10" spans="1:16" ht="15" customHeight="1" x14ac:dyDescent="0.3">
      <c r="A10" s="171"/>
      <c r="B10" s="15" t="s">
        <v>6</v>
      </c>
      <c r="C10" s="146">
        <v>107155</v>
      </c>
      <c r="D10" s="146">
        <v>126110</v>
      </c>
      <c r="E10" s="146">
        <v>129673</v>
      </c>
      <c r="F10" s="146">
        <v>149136</v>
      </c>
      <c r="G10" s="146">
        <v>187556</v>
      </c>
      <c r="H10" s="146">
        <v>170704</v>
      </c>
      <c r="I10" s="146">
        <v>189839</v>
      </c>
      <c r="J10" s="146">
        <v>225479</v>
      </c>
      <c r="K10" s="146">
        <v>234118</v>
      </c>
      <c r="L10" s="146">
        <v>255999</v>
      </c>
      <c r="M10" s="146">
        <v>43240</v>
      </c>
      <c r="N10" s="146">
        <v>77476</v>
      </c>
    </row>
    <row r="11" spans="1:16" ht="15" customHeight="1" x14ac:dyDescent="0.3">
      <c r="A11" s="172" t="s">
        <v>29</v>
      </c>
      <c r="B11" s="10" t="s">
        <v>5</v>
      </c>
      <c r="C11" s="73">
        <v>5765</v>
      </c>
      <c r="D11" s="73">
        <v>12407</v>
      </c>
      <c r="E11" s="73">
        <v>12832</v>
      </c>
      <c r="F11" s="73">
        <v>17062</v>
      </c>
      <c r="G11" s="73">
        <v>18892</v>
      </c>
      <c r="H11" s="73">
        <v>18110</v>
      </c>
      <c r="I11" s="73">
        <v>16232</v>
      </c>
      <c r="J11" s="73">
        <v>18174</v>
      </c>
      <c r="K11" s="73">
        <v>20242</v>
      </c>
      <c r="L11" s="73">
        <v>20428</v>
      </c>
      <c r="M11" s="73">
        <v>6182</v>
      </c>
      <c r="N11" s="73">
        <v>9824</v>
      </c>
    </row>
    <row r="12" spans="1:16" ht="15" customHeight="1" x14ac:dyDescent="0.3">
      <c r="A12" s="172"/>
      <c r="B12" s="10" t="s">
        <v>6</v>
      </c>
      <c r="C12" s="73">
        <v>66790</v>
      </c>
      <c r="D12" s="73">
        <v>65060</v>
      </c>
      <c r="E12" s="73">
        <v>50879</v>
      </c>
      <c r="F12" s="73">
        <v>89165</v>
      </c>
      <c r="G12" s="73">
        <v>113815</v>
      </c>
      <c r="H12" s="73">
        <v>117010</v>
      </c>
      <c r="I12" s="73">
        <v>114293</v>
      </c>
      <c r="J12" s="73">
        <v>125549</v>
      </c>
      <c r="K12" s="73">
        <v>145939</v>
      </c>
      <c r="L12" s="73">
        <v>147713</v>
      </c>
      <c r="M12" s="73">
        <v>36352</v>
      </c>
      <c r="N12" s="73">
        <v>78762</v>
      </c>
    </row>
    <row r="13" spans="1:16" ht="15" customHeight="1" x14ac:dyDescent="0.3">
      <c r="A13" s="171" t="s">
        <v>30</v>
      </c>
      <c r="B13" s="15" t="s">
        <v>5</v>
      </c>
      <c r="C13" s="146">
        <v>15483</v>
      </c>
      <c r="D13" s="146">
        <v>17901</v>
      </c>
      <c r="E13" s="146">
        <v>22939</v>
      </c>
      <c r="F13" s="146">
        <v>29867</v>
      </c>
      <c r="G13" s="146">
        <v>30275</v>
      </c>
      <c r="H13" s="146">
        <v>24404</v>
      </c>
      <c r="I13" s="146">
        <v>32882</v>
      </c>
      <c r="J13" s="146">
        <v>36181</v>
      </c>
      <c r="K13" s="146">
        <v>37779</v>
      </c>
      <c r="L13" s="146">
        <v>39638</v>
      </c>
      <c r="M13" s="146">
        <v>13587</v>
      </c>
      <c r="N13" s="146">
        <v>17843</v>
      </c>
    </row>
    <row r="14" spans="1:16" ht="15" customHeight="1" x14ac:dyDescent="0.3">
      <c r="A14" s="171"/>
      <c r="B14" s="15" t="s">
        <v>6</v>
      </c>
      <c r="C14" s="146">
        <v>23506</v>
      </c>
      <c r="D14" s="146">
        <v>31553</v>
      </c>
      <c r="E14" s="146">
        <v>60523</v>
      </c>
      <c r="F14" s="146">
        <v>54973</v>
      </c>
      <c r="G14" s="146">
        <v>75597</v>
      </c>
      <c r="H14" s="146">
        <v>80167</v>
      </c>
      <c r="I14" s="146">
        <v>140257</v>
      </c>
      <c r="J14" s="146">
        <v>189451</v>
      </c>
      <c r="K14" s="146">
        <v>208154</v>
      </c>
      <c r="L14" s="146">
        <v>221701</v>
      </c>
      <c r="M14" s="146">
        <v>85109</v>
      </c>
      <c r="N14" s="146">
        <v>123986</v>
      </c>
    </row>
    <row r="15" spans="1:16" ht="15" customHeight="1" x14ac:dyDescent="0.3">
      <c r="A15" s="173" t="s">
        <v>4</v>
      </c>
      <c r="B15" s="62" t="s">
        <v>5</v>
      </c>
      <c r="C15" s="84">
        <f>C5+C7+C9+C11+C13</f>
        <v>41321</v>
      </c>
      <c r="D15" s="84">
        <f t="shared" ref="D15:G16" si="0">D5+D7+D9+D11+D13</f>
        <v>49822</v>
      </c>
      <c r="E15" s="84">
        <f t="shared" si="0"/>
        <v>59185</v>
      </c>
      <c r="F15" s="84">
        <f t="shared" si="0"/>
        <v>74274</v>
      </c>
      <c r="G15" s="84">
        <f t="shared" si="0"/>
        <v>73242</v>
      </c>
      <c r="H15" s="84">
        <f t="shared" ref="H15:J16" si="1">H5+H7+H9+H11+H13</f>
        <v>69232</v>
      </c>
      <c r="I15" s="84">
        <f t="shared" si="1"/>
        <v>81002</v>
      </c>
      <c r="J15" s="84">
        <f t="shared" si="1"/>
        <v>94851</v>
      </c>
      <c r="K15" s="84">
        <f t="shared" ref="K15:L15" si="2">K5+K7+K9+K11+K13</f>
        <v>99970</v>
      </c>
      <c r="L15" s="84">
        <f t="shared" si="2"/>
        <v>102647</v>
      </c>
      <c r="M15" s="84">
        <f t="shared" ref="M15:N15" si="3">M5+M7+M9+M11+M13</f>
        <v>32543</v>
      </c>
      <c r="N15" s="84">
        <f t="shared" si="3"/>
        <v>46165</v>
      </c>
    </row>
    <row r="16" spans="1:16" ht="15" customHeight="1" x14ac:dyDescent="0.3">
      <c r="A16" s="173"/>
      <c r="B16" s="62" t="s">
        <v>6</v>
      </c>
      <c r="C16" s="84">
        <f>C6+C8+C10+C12+C14</f>
        <v>716526</v>
      </c>
      <c r="D16" s="84">
        <f t="shared" si="0"/>
        <v>753333</v>
      </c>
      <c r="E16" s="84">
        <f t="shared" si="0"/>
        <v>793497</v>
      </c>
      <c r="F16" s="84">
        <f t="shared" si="0"/>
        <v>995098</v>
      </c>
      <c r="G16" s="84">
        <f t="shared" si="0"/>
        <v>1374832</v>
      </c>
      <c r="H16" s="84">
        <f t="shared" si="1"/>
        <v>1441529</v>
      </c>
      <c r="I16" s="84">
        <f t="shared" si="1"/>
        <v>1388340</v>
      </c>
      <c r="J16" s="84">
        <f t="shared" si="1"/>
        <v>1651292</v>
      </c>
      <c r="K16" s="84">
        <f t="shared" ref="K16:L16" si="4">K6+K8+K10+K12+K14</f>
        <v>1885649</v>
      </c>
      <c r="L16" s="84">
        <f t="shared" si="4"/>
        <v>1921898</v>
      </c>
      <c r="M16" s="84">
        <f t="shared" ref="M16:N16" si="5">M6+M8+M10+M12+M14</f>
        <v>428560</v>
      </c>
      <c r="N16" s="84">
        <f t="shared" si="5"/>
        <v>754106</v>
      </c>
    </row>
    <row r="17" spans="1:3" ht="15" customHeight="1" x14ac:dyDescent="0.3">
      <c r="A17" s="168" t="s">
        <v>130</v>
      </c>
      <c r="B17" s="168"/>
      <c r="C17" s="168"/>
    </row>
  </sheetData>
  <mergeCells count="8">
    <mergeCell ref="A3:N3"/>
    <mergeCell ref="A17:C17"/>
    <mergeCell ref="A7:A8"/>
    <mergeCell ref="A15:A16"/>
    <mergeCell ref="A5:A6"/>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G38" sqref="G3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71"/>
  <sheetViews>
    <sheetView showGridLines="0" zoomScaleNormal="100" workbookViewId="0">
      <selection activeCell="C10" sqref="C10:E11"/>
    </sheetView>
  </sheetViews>
  <sheetFormatPr defaultRowHeight="15" customHeight="1" x14ac:dyDescent="0.3"/>
  <cols>
    <col min="1" max="1" width="22.33203125" style="10" customWidth="1"/>
    <col min="2" max="2" width="19.5546875" style="10" customWidth="1"/>
    <col min="3" max="3" width="13" style="10" customWidth="1"/>
    <col min="4" max="4" width="11.88671875" style="10" customWidth="1"/>
    <col min="5" max="5" width="16.33203125" style="10" customWidth="1"/>
    <col min="6" max="6" width="12.109375" style="10" customWidth="1"/>
    <col min="7" max="7" width="16" style="10" customWidth="1"/>
    <col min="8" max="8" width="15.44140625" style="10" customWidth="1"/>
    <col min="9" max="16384" width="8.88671875" style="10"/>
  </cols>
  <sheetData>
    <row r="3" spans="1:8" ht="15" customHeight="1" x14ac:dyDescent="0.3">
      <c r="A3" s="163" t="s">
        <v>132</v>
      </c>
      <c r="B3" s="163"/>
      <c r="C3" s="163"/>
      <c r="D3" s="163"/>
      <c r="E3" s="163"/>
      <c r="F3" s="163"/>
      <c r="G3" s="163"/>
      <c r="H3" s="163"/>
    </row>
    <row r="4" spans="1:8" ht="30.6" x14ac:dyDescent="0.3">
      <c r="A4" s="7" t="s">
        <v>58</v>
      </c>
      <c r="B4" s="8" t="s">
        <v>59</v>
      </c>
      <c r="C4" s="8" t="s">
        <v>73</v>
      </c>
      <c r="D4" s="8" t="s">
        <v>74</v>
      </c>
      <c r="E4" s="9" t="s">
        <v>75</v>
      </c>
      <c r="F4" s="8" t="s">
        <v>77</v>
      </c>
      <c r="G4" s="8" t="s">
        <v>76</v>
      </c>
      <c r="H4" s="8" t="s">
        <v>60</v>
      </c>
    </row>
    <row r="5" spans="1:8" ht="15" customHeight="1" x14ac:dyDescent="0.3">
      <c r="A5" s="164" t="s">
        <v>90</v>
      </c>
      <c r="B5" s="11" t="s">
        <v>63</v>
      </c>
      <c r="C5" s="12">
        <v>62.827621648461303</v>
      </c>
      <c r="D5" s="12">
        <v>30.200995660601901</v>
      </c>
      <c r="E5" s="13">
        <v>687.54170948961905</v>
      </c>
      <c r="F5" s="14">
        <f>D5/C5*1000</f>
        <v>480.69614714345227</v>
      </c>
      <c r="G5" s="12">
        <f>D5/E5*1000</f>
        <v>43.926056039597839</v>
      </c>
      <c r="H5" s="13">
        <f>F5/G5</f>
        <v>10.943303143585691</v>
      </c>
    </row>
    <row r="6" spans="1:8" ht="15" customHeight="1" x14ac:dyDescent="0.3">
      <c r="A6" s="165"/>
      <c r="B6" s="15" t="s">
        <v>61</v>
      </c>
      <c r="C6" s="16">
        <v>69.921903079912795</v>
      </c>
      <c r="D6" s="16">
        <v>44.522853095503798</v>
      </c>
      <c r="E6" s="17">
        <v>526.21962238924004</v>
      </c>
      <c r="F6" s="18">
        <f t="shared" ref="F6:F10" si="0">D6/C6*1000</f>
        <v>636.75116285978709</v>
      </c>
      <c r="G6" s="16">
        <f t="shared" ref="G6:G10" si="1">D6/E6*1000</f>
        <v>84.608880401215131</v>
      </c>
      <c r="H6" s="17">
        <f t="shared" ref="H6:H10" si="2">F6/G6</f>
        <v>7.5258195102016998</v>
      </c>
    </row>
    <row r="7" spans="1:8" ht="15" customHeight="1" x14ac:dyDescent="0.3">
      <c r="A7" s="165"/>
      <c r="B7" s="19" t="s">
        <v>62</v>
      </c>
      <c r="C7" s="20">
        <v>46.168071509632099</v>
      </c>
      <c r="D7" s="20">
        <v>28.791476193109901</v>
      </c>
      <c r="E7" s="21">
        <v>512.56499569478206</v>
      </c>
      <c r="F7" s="22">
        <f t="shared" si="0"/>
        <v>623.62310687166348</v>
      </c>
      <c r="G7" s="20">
        <f t="shared" si="1"/>
        <v>56.17136643145723</v>
      </c>
      <c r="H7" s="21">
        <f t="shared" si="2"/>
        <v>11.102153045050734</v>
      </c>
    </row>
    <row r="8" spans="1:8" ht="15" customHeight="1" x14ac:dyDescent="0.3">
      <c r="A8" s="165"/>
      <c r="B8" s="15" t="s">
        <v>67</v>
      </c>
      <c r="C8" s="16">
        <v>28.997386707251799</v>
      </c>
      <c r="D8" s="16">
        <v>19.400678516836901</v>
      </c>
      <c r="E8" s="17">
        <v>183.16311834797401</v>
      </c>
      <c r="F8" s="18">
        <f t="shared" ref="F8" si="3">D8/C8*1000</f>
        <v>669.04920476799691</v>
      </c>
      <c r="G8" s="16">
        <f t="shared" ref="G8" si="4">D8/E8*1000</f>
        <v>105.92022396113292</v>
      </c>
      <c r="H8" s="17">
        <f t="shared" ref="H8" si="5">F8/G8</f>
        <v>6.3165388038973775</v>
      </c>
    </row>
    <row r="9" spans="1:8" ht="15" customHeight="1" x14ac:dyDescent="0.3">
      <c r="A9" s="166"/>
      <c r="B9" s="33" t="s">
        <v>64</v>
      </c>
      <c r="C9" s="34">
        <f>C10-SUM(C5:C8)</f>
        <v>269.08701810044005</v>
      </c>
      <c r="D9" s="34">
        <f>D10-SUM(D5:D8)</f>
        <v>126.68228996595849</v>
      </c>
      <c r="E9" s="35">
        <f>E10-SUM(E5:E8)</f>
        <v>2183.6760729983953</v>
      </c>
      <c r="F9" s="36">
        <f t="shared" si="0"/>
        <v>470.785587726394</v>
      </c>
      <c r="G9" s="34">
        <f t="shared" si="1"/>
        <v>58.013315954875871</v>
      </c>
      <c r="H9" s="35">
        <f t="shared" si="2"/>
        <v>8.1151297762841583</v>
      </c>
    </row>
    <row r="10" spans="1:8" ht="15" customHeight="1" x14ac:dyDescent="0.3">
      <c r="A10" s="3"/>
      <c r="B10" s="3" t="s">
        <v>4</v>
      </c>
      <c r="C10" s="27">
        <v>477.00200104569802</v>
      </c>
      <c r="D10" s="27">
        <v>249.59829343201099</v>
      </c>
      <c r="E10" s="28">
        <v>4093.1655189200101</v>
      </c>
      <c r="F10" s="29">
        <f t="shared" si="0"/>
        <v>523.26466741194838</v>
      </c>
      <c r="G10" s="27">
        <f t="shared" si="1"/>
        <v>60.979281751075632</v>
      </c>
      <c r="H10" s="28">
        <f t="shared" si="2"/>
        <v>8.5810237901452222</v>
      </c>
    </row>
    <row r="11" spans="1:8" ht="15" customHeight="1" x14ac:dyDescent="0.3">
      <c r="A11" s="4"/>
      <c r="B11" s="4" t="s">
        <v>65</v>
      </c>
      <c r="C11" s="5">
        <v>2.9128329882638238E-2</v>
      </c>
      <c r="D11" s="5">
        <v>2.4166163675465733E-2</v>
      </c>
      <c r="E11" s="6">
        <v>3.1160507847351655E-2</v>
      </c>
      <c r="F11" s="30"/>
      <c r="G11" s="31"/>
      <c r="H11" s="32"/>
    </row>
    <row r="12" spans="1:8" ht="15" customHeight="1" x14ac:dyDescent="0.3">
      <c r="A12" s="162" t="s">
        <v>122</v>
      </c>
      <c r="B12" s="162"/>
      <c r="C12" s="162"/>
      <c r="D12" s="162"/>
      <c r="E12" s="162"/>
      <c r="F12" s="1"/>
    </row>
    <row r="15" spans="1:8" ht="15" customHeight="1" x14ac:dyDescent="0.3">
      <c r="A15" s="163" t="s">
        <v>109</v>
      </c>
      <c r="B15" s="163"/>
      <c r="C15" s="163"/>
      <c r="D15" s="163"/>
      <c r="E15" s="163"/>
      <c r="F15" s="163"/>
      <c r="G15" s="163"/>
      <c r="H15" s="163"/>
    </row>
    <row r="16" spans="1:8" ht="30.6" x14ac:dyDescent="0.3">
      <c r="A16" s="7" t="s">
        <v>58</v>
      </c>
      <c r="B16" s="8" t="s">
        <v>59</v>
      </c>
      <c r="C16" s="8" t="s">
        <v>73</v>
      </c>
      <c r="D16" s="8" t="s">
        <v>74</v>
      </c>
      <c r="E16" s="9" t="s">
        <v>75</v>
      </c>
      <c r="F16" s="8" t="s">
        <v>77</v>
      </c>
      <c r="G16" s="8" t="s">
        <v>76</v>
      </c>
      <c r="H16" s="8" t="s">
        <v>60</v>
      </c>
    </row>
    <row r="17" spans="1:8" ht="15" customHeight="1" x14ac:dyDescent="0.3">
      <c r="A17" s="164" t="s">
        <v>90</v>
      </c>
      <c r="B17" s="11" t="s">
        <v>63</v>
      </c>
      <c r="C17" s="12">
        <v>46.154000000000003</v>
      </c>
      <c r="D17" s="12">
        <v>28.934122699999989</v>
      </c>
      <c r="E17" s="13">
        <v>575.42700000000002</v>
      </c>
      <c r="F17" s="14">
        <f>D17/C17*1000</f>
        <v>626.90390215365926</v>
      </c>
      <c r="G17" s="12">
        <f>D17/E17*1000</f>
        <v>50.282872892651866</v>
      </c>
      <c r="H17" s="13">
        <f>F17/G17</f>
        <v>12.467543441521864</v>
      </c>
    </row>
    <row r="18" spans="1:8" ht="15" customHeight="1" x14ac:dyDescent="0.3">
      <c r="A18" s="165"/>
      <c r="B18" s="15" t="s">
        <v>61</v>
      </c>
      <c r="C18" s="16">
        <v>28.207000000000001</v>
      </c>
      <c r="D18" s="16">
        <v>15.5048475</v>
      </c>
      <c r="E18" s="17">
        <v>239.86799999999999</v>
      </c>
      <c r="F18" s="18">
        <f t="shared" ref="F18:F21" si="6">D18/C18*1000</f>
        <v>549.68084163505512</v>
      </c>
      <c r="G18" s="16">
        <f t="shared" ref="G18:G21" si="7">D18/E18*1000</f>
        <v>64.639082745510024</v>
      </c>
      <c r="H18" s="17">
        <f t="shared" ref="H18:H21" si="8">F18/G18</f>
        <v>8.5038465629099171</v>
      </c>
    </row>
    <row r="19" spans="1:8" ht="15" customHeight="1" x14ac:dyDescent="0.3">
      <c r="A19" s="165"/>
      <c r="B19" s="19" t="s">
        <v>62</v>
      </c>
      <c r="C19" s="20">
        <v>29.347999999999999</v>
      </c>
      <c r="D19" s="20">
        <v>13.891496</v>
      </c>
      <c r="E19" s="21">
        <v>315.93900000000002</v>
      </c>
      <c r="F19" s="22">
        <f t="shared" si="6"/>
        <v>473.33705874335561</v>
      </c>
      <c r="G19" s="20">
        <f t="shared" si="7"/>
        <v>43.968918050636354</v>
      </c>
      <c r="H19" s="21">
        <f t="shared" si="8"/>
        <v>10.765265094725367</v>
      </c>
    </row>
    <row r="20" spans="1:8" ht="15" customHeight="1" x14ac:dyDescent="0.3">
      <c r="A20" s="166"/>
      <c r="B20" s="23" t="s">
        <v>64</v>
      </c>
      <c r="C20" s="24">
        <f>C21-SUM(C17:C19)</f>
        <v>174.38299999999998</v>
      </c>
      <c r="D20" s="24">
        <f>D21-SUM(D17:D19)</f>
        <v>73.866751300000004</v>
      </c>
      <c r="E20" s="25">
        <f>E21-SUM(E17:E19)</f>
        <v>1634.8239999999998</v>
      </c>
      <c r="F20" s="26">
        <f t="shared" si="6"/>
        <v>423.58917612381947</v>
      </c>
      <c r="G20" s="24">
        <f t="shared" si="7"/>
        <v>45.183304930683676</v>
      </c>
      <c r="H20" s="25">
        <f t="shared" si="8"/>
        <v>9.3749046638720515</v>
      </c>
    </row>
    <row r="21" spans="1:8" ht="15" customHeight="1" x14ac:dyDescent="0.3">
      <c r="A21" s="3"/>
      <c r="B21" s="3" t="s">
        <v>4</v>
      </c>
      <c r="C21" s="27">
        <v>278.09199999999998</v>
      </c>
      <c r="D21" s="27">
        <v>132.19721749999999</v>
      </c>
      <c r="E21" s="28">
        <v>2766.058</v>
      </c>
      <c r="F21" s="29">
        <f t="shared" si="6"/>
        <v>475.37224191994017</v>
      </c>
      <c r="G21" s="27">
        <f t="shared" si="7"/>
        <v>47.792641188290339</v>
      </c>
      <c r="H21" s="28">
        <f t="shared" si="8"/>
        <v>9.9465572544337846</v>
      </c>
    </row>
    <row r="22" spans="1:8" ht="15" customHeight="1" x14ac:dyDescent="0.3">
      <c r="A22" s="4"/>
      <c r="B22" s="4" t="s">
        <v>65</v>
      </c>
      <c r="C22" s="5">
        <v>3.3555198985278964E-2</v>
      </c>
      <c r="D22" s="5">
        <v>3.0672694721965481E-2</v>
      </c>
      <c r="E22" s="6">
        <v>4.3183647160968133E-2</v>
      </c>
      <c r="F22" s="30"/>
      <c r="G22" s="31"/>
      <c r="H22" s="32"/>
    </row>
    <row r="23" spans="1:8" ht="15" customHeight="1" x14ac:dyDescent="0.3">
      <c r="A23" s="162" t="s">
        <v>122</v>
      </c>
      <c r="B23" s="162"/>
      <c r="C23" s="162"/>
      <c r="D23" s="162"/>
      <c r="E23" s="162"/>
      <c r="F23" s="1"/>
    </row>
    <row r="26" spans="1:8" ht="15" customHeight="1" x14ac:dyDescent="0.3">
      <c r="A26" s="163" t="s">
        <v>107</v>
      </c>
      <c r="B26" s="163"/>
      <c r="C26" s="163"/>
      <c r="D26" s="163"/>
      <c r="E26" s="163"/>
      <c r="F26" s="163"/>
      <c r="G26" s="163"/>
      <c r="H26" s="163"/>
    </row>
    <row r="27" spans="1:8" ht="30.6" x14ac:dyDescent="0.3">
      <c r="A27" s="7" t="s">
        <v>58</v>
      </c>
      <c r="B27" s="8" t="s">
        <v>59</v>
      </c>
      <c r="C27" s="8" t="s">
        <v>73</v>
      </c>
      <c r="D27" s="8" t="s">
        <v>74</v>
      </c>
      <c r="E27" s="9" t="s">
        <v>75</v>
      </c>
      <c r="F27" s="8" t="s">
        <v>77</v>
      </c>
      <c r="G27" s="8" t="s">
        <v>76</v>
      </c>
      <c r="H27" s="8" t="s">
        <v>60</v>
      </c>
    </row>
    <row r="28" spans="1:8" ht="15" customHeight="1" x14ac:dyDescent="0.3">
      <c r="A28" s="164" t="s">
        <v>90</v>
      </c>
      <c r="B28" s="11" t="s">
        <v>63</v>
      </c>
      <c r="C28" s="12">
        <v>116.508</v>
      </c>
      <c r="D28" s="12">
        <v>60.535340599999991</v>
      </c>
      <c r="E28" s="13">
        <v>997.67100000000005</v>
      </c>
      <c r="F28" s="14">
        <f>D28/C28*1000</f>
        <v>519.58097813025711</v>
      </c>
      <c r="G28" s="12">
        <f>D28/E28*1000</f>
        <v>60.676656533065497</v>
      </c>
      <c r="H28" s="13">
        <f>F28/G28</f>
        <v>8.5631115459882601</v>
      </c>
    </row>
    <row r="29" spans="1:8" ht="15" customHeight="1" x14ac:dyDescent="0.3">
      <c r="A29" s="165"/>
      <c r="B29" s="15" t="s">
        <v>67</v>
      </c>
      <c r="C29" s="16">
        <v>104.816</v>
      </c>
      <c r="D29" s="16">
        <v>41.070567799999999</v>
      </c>
      <c r="E29" s="17">
        <v>737.71900000000005</v>
      </c>
      <c r="F29" s="18">
        <f t="shared" ref="F29:F33" si="9">D29/C29*1000</f>
        <v>391.83490879255072</v>
      </c>
      <c r="G29" s="16">
        <f t="shared" ref="G29:G33" si="10">D29/E29*1000</f>
        <v>55.672373627356755</v>
      </c>
      <c r="H29" s="17">
        <f t="shared" ref="H29:H33" si="11">F29/G29</f>
        <v>7.0382288963517015</v>
      </c>
    </row>
    <row r="30" spans="1:8" ht="15" customHeight="1" x14ac:dyDescent="0.3">
      <c r="A30" s="165"/>
      <c r="B30" s="19" t="s">
        <v>61</v>
      </c>
      <c r="C30" s="20">
        <v>78.225999999999999</v>
      </c>
      <c r="D30" s="20">
        <v>53.500117499999988</v>
      </c>
      <c r="E30" s="21">
        <v>636.67999999999995</v>
      </c>
      <c r="F30" s="22">
        <f t="shared" si="9"/>
        <v>683.91733566844766</v>
      </c>
      <c r="G30" s="20">
        <f t="shared" si="10"/>
        <v>84.029838380348039</v>
      </c>
      <c r="H30" s="21">
        <f t="shared" si="11"/>
        <v>8.1389819241684354</v>
      </c>
    </row>
    <row r="31" spans="1:8" ht="15" customHeight="1" x14ac:dyDescent="0.3">
      <c r="A31" s="165"/>
      <c r="B31" s="15" t="s">
        <v>62</v>
      </c>
      <c r="C31" s="16">
        <v>57.305999999999997</v>
      </c>
      <c r="D31" s="16">
        <v>31.451702600000001</v>
      </c>
      <c r="E31" s="17">
        <v>443.91500000000002</v>
      </c>
      <c r="F31" s="18">
        <f t="shared" si="9"/>
        <v>548.83786339999313</v>
      </c>
      <c r="G31" s="16">
        <f t="shared" si="10"/>
        <v>70.850731784237965</v>
      </c>
      <c r="H31" s="17">
        <f t="shared" si="11"/>
        <v>7.7463965378843422</v>
      </c>
    </row>
    <row r="32" spans="1:8" ht="15" customHeight="1" x14ac:dyDescent="0.3">
      <c r="A32" s="166"/>
      <c r="B32" s="33" t="s">
        <v>64</v>
      </c>
      <c r="C32" s="34">
        <f>C33-SUM(C28:C31)</f>
        <v>541.64400000000001</v>
      </c>
      <c r="D32" s="34">
        <f>D33-SUM(D28:D31)</f>
        <v>230.34061210000007</v>
      </c>
      <c r="E32" s="35">
        <f>E33-SUM(E28:E31)</f>
        <v>3650.2689999999998</v>
      </c>
      <c r="F32" s="36">
        <f t="shared" si="9"/>
        <v>425.2620025330292</v>
      </c>
      <c r="G32" s="34">
        <f t="shared" si="10"/>
        <v>63.102366455732458</v>
      </c>
      <c r="H32" s="35">
        <f t="shared" si="11"/>
        <v>6.73924016512691</v>
      </c>
    </row>
    <row r="33" spans="1:8" ht="15" customHeight="1" x14ac:dyDescent="0.3">
      <c r="A33" s="3"/>
      <c r="B33" s="3" t="s">
        <v>4</v>
      </c>
      <c r="C33" s="27">
        <v>898.5</v>
      </c>
      <c r="D33" s="27">
        <v>416.89834060000004</v>
      </c>
      <c r="E33" s="28">
        <v>6466.2539999999999</v>
      </c>
      <c r="F33" s="29">
        <f t="shared" si="9"/>
        <v>463.99370127991102</v>
      </c>
      <c r="G33" s="27">
        <f t="shared" si="10"/>
        <v>64.472929860163248</v>
      </c>
      <c r="H33" s="28">
        <f t="shared" si="11"/>
        <v>7.1967212020033386</v>
      </c>
    </row>
    <row r="34" spans="1:8" ht="15" customHeight="1" x14ac:dyDescent="0.3">
      <c r="A34" s="4"/>
      <c r="B34" s="4" t="s">
        <v>65</v>
      </c>
      <c r="C34" s="5">
        <v>2.4520329413501012E-2</v>
      </c>
      <c r="D34" s="5">
        <v>2.3580335394424591E-2</v>
      </c>
      <c r="E34" s="6">
        <v>2.7816188434790317E-2</v>
      </c>
      <c r="F34" s="30"/>
      <c r="G34" s="31"/>
      <c r="H34" s="32"/>
    </row>
    <row r="35" spans="1:8" ht="15" customHeight="1" x14ac:dyDescent="0.3">
      <c r="A35" s="162" t="s">
        <v>122</v>
      </c>
      <c r="B35" s="162"/>
      <c r="C35" s="162"/>
      <c r="D35" s="162"/>
      <c r="E35" s="162"/>
      <c r="F35" s="1"/>
    </row>
    <row r="38" spans="1:8" ht="15" customHeight="1" x14ac:dyDescent="0.3">
      <c r="A38" s="163" t="s">
        <v>103</v>
      </c>
      <c r="B38" s="163"/>
      <c r="C38" s="163"/>
      <c r="D38" s="163"/>
      <c r="E38" s="163"/>
      <c r="F38" s="163"/>
      <c r="G38" s="163"/>
      <c r="H38" s="163"/>
    </row>
    <row r="39" spans="1:8" ht="30.6" x14ac:dyDescent="0.3">
      <c r="A39" s="7" t="s">
        <v>58</v>
      </c>
      <c r="B39" s="8" t="s">
        <v>59</v>
      </c>
      <c r="C39" s="8" t="s">
        <v>73</v>
      </c>
      <c r="D39" s="8" t="s">
        <v>74</v>
      </c>
      <c r="E39" s="9" t="s">
        <v>75</v>
      </c>
      <c r="F39" s="8" t="s">
        <v>77</v>
      </c>
      <c r="G39" s="8" t="s">
        <v>76</v>
      </c>
      <c r="H39" s="8" t="s">
        <v>60</v>
      </c>
    </row>
    <row r="40" spans="1:8" ht="15" customHeight="1" x14ac:dyDescent="0.3">
      <c r="A40" s="164" t="s">
        <v>90</v>
      </c>
      <c r="B40" s="11" t="s">
        <v>63</v>
      </c>
      <c r="C40" s="12">
        <v>110.24299999999999</v>
      </c>
      <c r="D40" s="12">
        <v>54.13645129999999</v>
      </c>
      <c r="E40" s="13">
        <v>1100.509</v>
      </c>
      <c r="F40" s="14">
        <f>D40/C40*1000</f>
        <v>491.06475059640968</v>
      </c>
      <c r="G40" s="12">
        <f>D40/E40*1000</f>
        <v>49.192193157893293</v>
      </c>
      <c r="H40" s="13">
        <f>F40/G40</f>
        <v>9.9825748573605591</v>
      </c>
    </row>
    <row r="41" spans="1:8" ht="15" customHeight="1" x14ac:dyDescent="0.3">
      <c r="A41" s="165"/>
      <c r="B41" s="15" t="s">
        <v>67</v>
      </c>
      <c r="C41" s="16">
        <v>99.519000000000005</v>
      </c>
      <c r="D41" s="16">
        <v>64.705588700000007</v>
      </c>
      <c r="E41" s="17">
        <v>831.00099999999998</v>
      </c>
      <c r="F41" s="18">
        <f t="shared" ref="F41:F45" si="12">D41/C41*1000</f>
        <v>650.18326852158896</v>
      </c>
      <c r="G41" s="16">
        <f t="shared" ref="G41:G45" si="13">D41/E41*1000</f>
        <v>77.864633977576446</v>
      </c>
      <c r="H41" s="17">
        <f t="shared" ref="H41:H45" si="14">F41/G41</f>
        <v>8.3501743385685163</v>
      </c>
    </row>
    <row r="42" spans="1:8" ht="15" customHeight="1" x14ac:dyDescent="0.3">
      <c r="A42" s="165"/>
      <c r="B42" s="19" t="s">
        <v>61</v>
      </c>
      <c r="C42" s="20">
        <v>83.379000000000005</v>
      </c>
      <c r="D42" s="20">
        <v>48.603021199999993</v>
      </c>
      <c r="E42" s="21">
        <v>660.30600000000004</v>
      </c>
      <c r="F42" s="22">
        <f t="shared" si="12"/>
        <v>582.91681598484024</v>
      </c>
      <c r="G42" s="20">
        <f t="shared" si="13"/>
        <v>73.606814416346353</v>
      </c>
      <c r="H42" s="21">
        <f t="shared" si="14"/>
        <v>7.9193322059511386</v>
      </c>
    </row>
    <row r="43" spans="1:8" ht="15" customHeight="1" x14ac:dyDescent="0.3">
      <c r="A43" s="165"/>
      <c r="B43" s="15" t="s">
        <v>62</v>
      </c>
      <c r="C43" s="16">
        <v>66.22</v>
      </c>
      <c r="D43" s="16">
        <v>26.283520899999996</v>
      </c>
      <c r="E43" s="17">
        <v>457.18200000000002</v>
      </c>
      <c r="F43" s="18">
        <f t="shared" si="12"/>
        <v>396.91212473572932</v>
      </c>
      <c r="G43" s="16">
        <f t="shared" si="13"/>
        <v>57.490279363579482</v>
      </c>
      <c r="H43" s="17">
        <f t="shared" si="14"/>
        <v>6.903986710963455</v>
      </c>
    </row>
    <row r="44" spans="1:8" ht="15" customHeight="1" x14ac:dyDescent="0.3">
      <c r="A44" s="166"/>
      <c r="B44" s="33" t="s">
        <v>64</v>
      </c>
      <c r="C44" s="34">
        <f>C45-SUM(C40:C43)</f>
        <v>526.61199999999997</v>
      </c>
      <c r="D44" s="34">
        <f>D45-SUM(D40:D43)</f>
        <v>221.74919250000005</v>
      </c>
      <c r="E44" s="35">
        <f>E45-SUM(E40:E43)</f>
        <v>3565.0740000000005</v>
      </c>
      <c r="F44" s="36">
        <f t="shared" si="12"/>
        <v>421.0864782800241</v>
      </c>
      <c r="G44" s="34">
        <f t="shared" si="13"/>
        <v>62.200445909397672</v>
      </c>
      <c r="H44" s="35">
        <f t="shared" si="14"/>
        <v>6.7698305393724425</v>
      </c>
    </row>
    <row r="45" spans="1:8" ht="15" customHeight="1" x14ac:dyDescent="0.3">
      <c r="A45" s="3"/>
      <c r="B45" s="3" t="s">
        <v>4</v>
      </c>
      <c r="C45" s="27">
        <v>885.97299999999996</v>
      </c>
      <c r="D45" s="27">
        <v>415.47777460000003</v>
      </c>
      <c r="E45" s="28">
        <v>6614.0720000000001</v>
      </c>
      <c r="F45" s="29">
        <f t="shared" si="12"/>
        <v>468.95083100726555</v>
      </c>
      <c r="G45" s="27">
        <f t="shared" si="13"/>
        <v>62.817243991296138</v>
      </c>
      <c r="H45" s="28">
        <f t="shared" si="14"/>
        <v>7.4653200492565812</v>
      </c>
    </row>
    <row r="46" spans="1:8" ht="15" customHeight="1" x14ac:dyDescent="0.3">
      <c r="A46" s="4"/>
      <c r="B46" s="4" t="s">
        <v>65</v>
      </c>
      <c r="C46" s="5">
        <v>2.5436290901388273E-2</v>
      </c>
      <c r="D46" s="5">
        <v>2.6542697715517847E-2</v>
      </c>
      <c r="E46" s="6">
        <v>2.9135340734695345E-2</v>
      </c>
      <c r="F46" s="30"/>
      <c r="G46" s="31"/>
      <c r="H46" s="32"/>
    </row>
    <row r="47" spans="1:8" ht="15" customHeight="1" x14ac:dyDescent="0.3">
      <c r="A47" s="162" t="s">
        <v>122</v>
      </c>
      <c r="B47" s="162"/>
      <c r="C47" s="162"/>
      <c r="D47" s="162"/>
      <c r="E47" s="162"/>
      <c r="F47" s="1"/>
    </row>
    <row r="50" spans="1:8" ht="15" customHeight="1" x14ac:dyDescent="0.3">
      <c r="A50" s="163" t="s">
        <v>82</v>
      </c>
      <c r="B50" s="163"/>
      <c r="C50" s="163"/>
      <c r="D50" s="163"/>
      <c r="E50" s="163"/>
      <c r="F50" s="163"/>
      <c r="G50" s="163"/>
      <c r="H50" s="163"/>
    </row>
    <row r="51" spans="1:8" ht="30.6" x14ac:dyDescent="0.3">
      <c r="A51" s="7" t="s">
        <v>58</v>
      </c>
      <c r="B51" s="8" t="s">
        <v>59</v>
      </c>
      <c r="C51" s="8" t="s">
        <v>73</v>
      </c>
      <c r="D51" s="8" t="s">
        <v>74</v>
      </c>
      <c r="E51" s="9" t="s">
        <v>75</v>
      </c>
      <c r="F51" s="8" t="s">
        <v>77</v>
      </c>
      <c r="G51" s="8" t="s">
        <v>76</v>
      </c>
      <c r="H51" s="8" t="s">
        <v>60</v>
      </c>
    </row>
    <row r="52" spans="1:8" ht="15" customHeight="1" x14ac:dyDescent="0.3">
      <c r="A52" s="164" t="s">
        <v>90</v>
      </c>
      <c r="B52" s="11" t="s">
        <v>63</v>
      </c>
      <c r="C52" s="12">
        <v>102.624</v>
      </c>
      <c r="D52" s="12">
        <v>48.817482599999991</v>
      </c>
      <c r="E52" s="13">
        <v>857.61300000000006</v>
      </c>
      <c r="F52" s="14">
        <f>D52/C52*1000</f>
        <v>475.69265084190823</v>
      </c>
      <c r="G52" s="12">
        <f>D52/E52*1000</f>
        <v>56.922507704524051</v>
      </c>
      <c r="H52" s="13">
        <f>F52/G52</f>
        <v>8.3568463517305904</v>
      </c>
    </row>
    <row r="53" spans="1:8" ht="15" customHeight="1" x14ac:dyDescent="0.3">
      <c r="A53" s="165"/>
      <c r="B53" s="15" t="s">
        <v>67</v>
      </c>
      <c r="C53" s="16">
        <v>67.302999999999997</v>
      </c>
      <c r="D53" s="16">
        <v>28.994924700000002</v>
      </c>
      <c r="E53" s="17">
        <v>525.20799999999997</v>
      </c>
      <c r="F53" s="18">
        <f t="shared" ref="F53:F57" si="15">D53/C53*1000</f>
        <v>430.81177213497176</v>
      </c>
      <c r="G53" s="16">
        <f t="shared" ref="G53:G57" si="16">D53/E53*1000</f>
        <v>55.206555688412976</v>
      </c>
      <c r="H53" s="17">
        <f t="shared" ref="H53:H57" si="17">F53/G53</f>
        <v>7.8036343105062187</v>
      </c>
    </row>
    <row r="54" spans="1:8" ht="15" customHeight="1" x14ac:dyDescent="0.3">
      <c r="A54" s="165"/>
      <c r="B54" s="19" t="s">
        <v>61</v>
      </c>
      <c r="C54" s="20">
        <v>61.819000000000003</v>
      </c>
      <c r="D54" s="20">
        <v>35.108064599999999</v>
      </c>
      <c r="E54" s="21">
        <v>573.44799999999998</v>
      </c>
      <c r="F54" s="22">
        <f t="shared" si="15"/>
        <v>567.91705786246939</v>
      </c>
      <c r="G54" s="20">
        <f t="shared" si="16"/>
        <v>61.22275184497984</v>
      </c>
      <c r="H54" s="21">
        <f t="shared" si="17"/>
        <v>9.2762419320920735</v>
      </c>
    </row>
    <row r="55" spans="1:8" ht="15" customHeight="1" x14ac:dyDescent="0.3">
      <c r="A55" s="165"/>
      <c r="B55" s="15" t="s">
        <v>62</v>
      </c>
      <c r="C55" s="16">
        <v>50</v>
      </c>
      <c r="D55" s="16">
        <v>21.534668100000005</v>
      </c>
      <c r="E55" s="17">
        <v>357.53899999999999</v>
      </c>
      <c r="F55" s="18">
        <f t="shared" si="15"/>
        <v>430.69336200000009</v>
      </c>
      <c r="G55" s="16">
        <f t="shared" si="16"/>
        <v>60.230263271978735</v>
      </c>
      <c r="H55" s="17">
        <f t="shared" si="17"/>
        <v>7.1507800000000001</v>
      </c>
    </row>
    <row r="56" spans="1:8" ht="15" customHeight="1" x14ac:dyDescent="0.3">
      <c r="A56" s="166"/>
      <c r="B56" s="33" t="s">
        <v>64</v>
      </c>
      <c r="C56" s="34">
        <v>445.10500000000002</v>
      </c>
      <c r="D56" s="34">
        <v>172.80816060000004</v>
      </c>
      <c r="E56" s="35">
        <v>2899.8450000000003</v>
      </c>
      <c r="F56" s="36">
        <f t="shared" si="15"/>
        <v>388.24133766190005</v>
      </c>
      <c r="G56" s="34">
        <f t="shared" si="16"/>
        <v>59.5922059972171</v>
      </c>
      <c r="H56" s="35">
        <f t="shared" si="17"/>
        <v>6.5149683782478292</v>
      </c>
    </row>
    <row r="57" spans="1:8" ht="15" customHeight="1" x14ac:dyDescent="0.3">
      <c r="A57" s="3"/>
      <c r="B57" s="3" t="s">
        <v>4</v>
      </c>
      <c r="C57" s="27">
        <f>SUM(C52:C56)</f>
        <v>726.851</v>
      </c>
      <c r="D57" s="27">
        <f>SUM(D52:D56)</f>
        <v>307.26330060000004</v>
      </c>
      <c r="E57" s="28">
        <f>SUM(E52:E56)</f>
        <v>5213.6530000000002</v>
      </c>
      <c r="F57" s="29">
        <f t="shared" si="15"/>
        <v>422.73217014216124</v>
      </c>
      <c r="G57" s="27">
        <f t="shared" si="16"/>
        <v>58.934359574754978</v>
      </c>
      <c r="H57" s="28">
        <f t="shared" si="17"/>
        <v>7.1729322791053463</v>
      </c>
    </row>
    <row r="58" spans="1:8" ht="15" customHeight="1" x14ac:dyDescent="0.3">
      <c r="A58" s="4"/>
      <c r="B58" s="4" t="s">
        <v>65</v>
      </c>
      <c r="C58" s="5">
        <v>2.343068689485785E-2</v>
      </c>
      <c r="D58" s="5">
        <v>2.1634509488380541E-2</v>
      </c>
      <c r="E58" s="6">
        <v>2.4844069973867868E-2</v>
      </c>
      <c r="F58" s="30"/>
      <c r="G58" s="31"/>
      <c r="H58" s="32"/>
    </row>
    <row r="59" spans="1:8" ht="15" customHeight="1" x14ac:dyDescent="0.3">
      <c r="A59" s="162" t="s">
        <v>122</v>
      </c>
      <c r="B59" s="162"/>
      <c r="C59" s="162"/>
      <c r="D59" s="162"/>
      <c r="E59" s="162"/>
      <c r="F59" s="1"/>
    </row>
    <row r="62" spans="1:8" ht="15" customHeight="1" x14ac:dyDescent="0.3">
      <c r="A62" s="163" t="s">
        <v>66</v>
      </c>
      <c r="B62" s="163"/>
      <c r="C62" s="163"/>
      <c r="D62" s="163"/>
      <c r="E62" s="163"/>
      <c r="F62" s="163"/>
      <c r="G62" s="163"/>
      <c r="H62" s="163"/>
    </row>
    <row r="63" spans="1:8" ht="30.6" x14ac:dyDescent="0.3">
      <c r="A63" s="7" t="s">
        <v>58</v>
      </c>
      <c r="B63" s="8" t="s">
        <v>59</v>
      </c>
      <c r="C63" s="8" t="s">
        <v>73</v>
      </c>
      <c r="D63" s="8" t="s">
        <v>74</v>
      </c>
      <c r="E63" s="9" t="s">
        <v>75</v>
      </c>
      <c r="F63" s="8" t="s">
        <v>77</v>
      </c>
      <c r="G63" s="8" t="s">
        <v>76</v>
      </c>
      <c r="H63" s="8" t="s">
        <v>60</v>
      </c>
    </row>
    <row r="64" spans="1:8" ht="15" customHeight="1" x14ac:dyDescent="0.3">
      <c r="A64" s="164" t="s">
        <v>91</v>
      </c>
      <c r="B64" s="11" t="s">
        <v>62</v>
      </c>
      <c r="C64" s="12">
        <v>91.37</v>
      </c>
      <c r="D64" s="12">
        <v>37.169481300000029</v>
      </c>
      <c r="E64" s="13">
        <v>607.83299999999997</v>
      </c>
      <c r="F64" s="14">
        <f>D64/C64*1000</f>
        <v>406.80180912772272</v>
      </c>
      <c r="G64" s="12">
        <f>D64/E64*1000</f>
        <v>61.150811653858923</v>
      </c>
      <c r="H64" s="13">
        <f>F64/G64</f>
        <v>6.6524351537703827</v>
      </c>
    </row>
    <row r="65" spans="1:8" ht="15" customHeight="1" x14ac:dyDescent="0.3">
      <c r="A65" s="165"/>
      <c r="B65" s="15" t="s">
        <v>63</v>
      </c>
      <c r="C65" s="16">
        <v>82.028999999999996</v>
      </c>
      <c r="D65" s="16">
        <v>47.099792000000008</v>
      </c>
      <c r="E65" s="17">
        <v>887.12</v>
      </c>
      <c r="F65" s="18">
        <f t="shared" ref="F65:F69" si="18">D65/C65*1000</f>
        <v>574.18464201684787</v>
      </c>
      <c r="G65" s="16">
        <f t="shared" ref="G65:G69" si="19">D65/E65*1000</f>
        <v>53.092920912616115</v>
      </c>
      <c r="H65" s="17">
        <f t="shared" ref="H65:H69" si="20">F65/G65</f>
        <v>10.81471187019225</v>
      </c>
    </row>
    <row r="66" spans="1:8" ht="15" customHeight="1" x14ac:dyDescent="0.3">
      <c r="A66" s="165"/>
      <c r="B66" s="19" t="s">
        <v>67</v>
      </c>
      <c r="C66" s="20">
        <v>79.668000000000006</v>
      </c>
      <c r="D66" s="20">
        <v>27.578498400000001</v>
      </c>
      <c r="E66" s="21">
        <v>460.62900000000002</v>
      </c>
      <c r="F66" s="22">
        <f t="shared" si="18"/>
        <v>346.16782647989152</v>
      </c>
      <c r="G66" s="20">
        <f t="shared" si="19"/>
        <v>59.871389773548778</v>
      </c>
      <c r="H66" s="21">
        <f t="shared" si="20"/>
        <v>5.7818572074107539</v>
      </c>
    </row>
    <row r="67" spans="1:8" ht="15" customHeight="1" x14ac:dyDescent="0.3">
      <c r="A67" s="165"/>
      <c r="B67" s="15" t="s">
        <v>61</v>
      </c>
      <c r="C67" s="16">
        <v>59.241</v>
      </c>
      <c r="D67" s="16">
        <v>26.67907409999999</v>
      </c>
      <c r="E67" s="17">
        <v>412.822</v>
      </c>
      <c r="F67" s="18">
        <f t="shared" si="18"/>
        <v>450.34813895781622</v>
      </c>
      <c r="G67" s="16">
        <f t="shared" si="19"/>
        <v>64.626095750710931</v>
      </c>
      <c r="H67" s="17">
        <f t="shared" si="20"/>
        <v>6.9685184247396235</v>
      </c>
    </row>
    <row r="68" spans="1:8" ht="15" customHeight="1" x14ac:dyDescent="0.3">
      <c r="A68" s="166"/>
      <c r="B68" s="33" t="s">
        <v>64</v>
      </c>
      <c r="C68" s="34">
        <v>530.77200000000005</v>
      </c>
      <c r="D68" s="34">
        <v>184.98997320000021</v>
      </c>
      <c r="E68" s="35">
        <v>3391.7559999999999</v>
      </c>
      <c r="F68" s="36">
        <f t="shared" si="18"/>
        <v>348.53001514774741</v>
      </c>
      <c r="G68" s="34">
        <f t="shared" si="19"/>
        <v>54.541061680144502</v>
      </c>
      <c r="H68" s="35">
        <f t="shared" si="20"/>
        <v>6.3902315871975155</v>
      </c>
    </row>
    <row r="69" spans="1:8" ht="15" customHeight="1" x14ac:dyDescent="0.3">
      <c r="A69" s="3"/>
      <c r="B69" s="3" t="s">
        <v>4</v>
      </c>
      <c r="C69" s="27">
        <f>SUM(C64:C68)</f>
        <v>843.08</v>
      </c>
      <c r="D69" s="27">
        <f>SUM(D64:D68)</f>
        <v>323.51681900000023</v>
      </c>
      <c r="E69" s="28">
        <f>SUM(E64:E68)</f>
        <v>5760.16</v>
      </c>
      <c r="F69" s="29">
        <f t="shared" si="18"/>
        <v>383.73205271148669</v>
      </c>
      <c r="G69" s="27">
        <f t="shared" si="19"/>
        <v>56.164554283214393</v>
      </c>
      <c r="H69" s="28">
        <f t="shared" si="20"/>
        <v>6.832281634008635</v>
      </c>
    </row>
    <row r="70" spans="1:8" ht="15" customHeight="1" x14ac:dyDescent="0.3">
      <c r="A70" s="4"/>
      <c r="B70" s="4" t="s">
        <v>65</v>
      </c>
      <c r="C70" s="5">
        <v>2.9711179410971671E-2</v>
      </c>
      <c r="D70" s="5">
        <v>2.5375309225649234E-2</v>
      </c>
      <c r="E70" s="6">
        <v>3.0252651361155024E-2</v>
      </c>
      <c r="F70" s="30"/>
      <c r="G70" s="31"/>
      <c r="H70" s="32"/>
    </row>
    <row r="71" spans="1:8" ht="15" customHeight="1" x14ac:dyDescent="0.3">
      <c r="A71" s="162" t="s">
        <v>122</v>
      </c>
      <c r="B71" s="162"/>
      <c r="C71" s="162"/>
      <c r="D71" s="162"/>
      <c r="E71" s="162"/>
      <c r="F71" s="1"/>
    </row>
  </sheetData>
  <mergeCells count="18">
    <mergeCell ref="A3:H3"/>
    <mergeCell ref="A5:A9"/>
    <mergeCell ref="A12:E12"/>
    <mergeCell ref="A15:H15"/>
    <mergeCell ref="A17:A20"/>
    <mergeCell ref="A23:E23"/>
    <mergeCell ref="A26:H26"/>
    <mergeCell ref="A28:A32"/>
    <mergeCell ref="A35:E35"/>
    <mergeCell ref="A71:E71"/>
    <mergeCell ref="A50:H50"/>
    <mergeCell ref="A52:A56"/>
    <mergeCell ref="A59:E59"/>
    <mergeCell ref="A38:H38"/>
    <mergeCell ref="A40:A44"/>
    <mergeCell ref="A47:E47"/>
    <mergeCell ref="A62:H62"/>
    <mergeCell ref="A64:A68"/>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M24"/>
  <sheetViews>
    <sheetView showGridLines="0" zoomScaleNormal="100" workbookViewId="0">
      <pane xSplit="1" topLeftCell="B1" activePane="topRight" state="frozen"/>
      <selection pane="topRight" activeCell="A3" sqref="A3:M3"/>
    </sheetView>
  </sheetViews>
  <sheetFormatPr defaultRowHeight="15" customHeight="1" x14ac:dyDescent="0.2"/>
  <cols>
    <col min="1" max="1" width="22" style="2" customWidth="1"/>
    <col min="2" max="16384" width="8.88671875" style="2"/>
  </cols>
  <sheetData>
    <row r="3" spans="1:13" s="10" customFormat="1" ht="15" customHeight="1" x14ac:dyDescent="0.3">
      <c r="A3" s="163" t="s">
        <v>133</v>
      </c>
      <c r="B3" s="163"/>
      <c r="C3" s="163"/>
      <c r="D3" s="163"/>
      <c r="E3" s="163"/>
      <c r="F3" s="163"/>
      <c r="G3" s="163"/>
      <c r="H3" s="163"/>
      <c r="I3" s="163"/>
      <c r="J3" s="163"/>
      <c r="K3" s="163"/>
      <c r="L3" s="163"/>
      <c r="M3" s="163"/>
    </row>
    <row r="4" spans="1:13" s="10" customFormat="1" ht="15" customHeight="1" x14ac:dyDescent="0.3">
      <c r="A4" s="51"/>
      <c r="B4" s="52">
        <v>2010</v>
      </c>
      <c r="C4" s="52">
        <v>2011</v>
      </c>
      <c r="D4" s="52">
        <v>2012</v>
      </c>
      <c r="E4" s="52">
        <v>2013</v>
      </c>
      <c r="F4" s="52">
        <v>2014</v>
      </c>
      <c r="G4" s="52">
        <v>2015</v>
      </c>
      <c r="H4" s="52">
        <v>2016</v>
      </c>
      <c r="I4" s="52">
        <v>2017</v>
      </c>
      <c r="J4" s="52">
        <v>2018</v>
      </c>
      <c r="K4" s="52">
        <v>2019</v>
      </c>
      <c r="L4" s="52">
        <v>2020</v>
      </c>
      <c r="M4" s="148">
        <v>2021</v>
      </c>
    </row>
    <row r="5" spans="1:13" ht="30.6" x14ac:dyDescent="0.2">
      <c r="A5" s="41" t="s">
        <v>106</v>
      </c>
      <c r="B5" s="42">
        <v>16.910045000000025</v>
      </c>
      <c r="C5" s="42">
        <v>15.779567500000015</v>
      </c>
      <c r="D5" s="42">
        <v>13.282497500000003</v>
      </c>
      <c r="E5" s="42">
        <v>14.398927500000001</v>
      </c>
      <c r="F5" s="42">
        <v>16.280649999999991</v>
      </c>
      <c r="G5" s="42">
        <v>17.526130000000013</v>
      </c>
      <c r="H5" s="43">
        <v>17.157209999999999</v>
      </c>
      <c r="I5" s="43">
        <v>20.459330000000037</v>
      </c>
      <c r="J5" s="43">
        <f>17489.39/1000</f>
        <v>17.48939</v>
      </c>
      <c r="K5" s="43">
        <v>20.796470000000006</v>
      </c>
      <c r="L5" s="43">
        <v>20.903172499999986</v>
      </c>
      <c r="M5" s="43">
        <v>14.362239291312042</v>
      </c>
    </row>
    <row r="6" spans="1:13" ht="15" customHeight="1" x14ac:dyDescent="0.2">
      <c r="A6" s="44" t="s">
        <v>84</v>
      </c>
      <c r="B6" s="16">
        <f>B7-B5</f>
        <v>211.89577250000073</v>
      </c>
      <c r="C6" s="16">
        <f t="shared" ref="C6:J6" si="0">C7-C5</f>
        <v>198.27053000000254</v>
      </c>
      <c r="D6" s="16">
        <f t="shared" si="0"/>
        <v>183.92649999999941</v>
      </c>
      <c r="E6" s="16">
        <f t="shared" si="0"/>
        <v>176.86815250000086</v>
      </c>
      <c r="F6" s="16">
        <f t="shared" si="0"/>
        <v>172.38525999999692</v>
      </c>
      <c r="G6" s="16">
        <f t="shared" si="0"/>
        <v>175.71077500000007</v>
      </c>
      <c r="H6" s="16">
        <f t="shared" si="0"/>
        <v>179.12964999999758</v>
      </c>
      <c r="I6" s="16">
        <f t="shared" si="0"/>
        <v>184.51983250000308</v>
      </c>
      <c r="J6" s="16">
        <f t="shared" si="0"/>
        <v>190.69629750000053</v>
      </c>
      <c r="K6" s="16">
        <v>190.63471249999836</v>
      </c>
      <c r="L6" s="16">
        <f>L7-L5</f>
        <v>193.02721999999781</v>
      </c>
      <c r="M6" s="16">
        <f>M7-M5</f>
        <v>197.6389108450212</v>
      </c>
    </row>
    <row r="7" spans="1:13" ht="15" customHeight="1" x14ac:dyDescent="0.2">
      <c r="A7" s="45" t="s">
        <v>85</v>
      </c>
      <c r="B7" s="42">
        <v>228.80581750000076</v>
      </c>
      <c r="C7" s="42">
        <v>214.05009750000255</v>
      </c>
      <c r="D7" s="42">
        <v>197.20899749999941</v>
      </c>
      <c r="E7" s="42">
        <v>191.26708000000087</v>
      </c>
      <c r="F7" s="42">
        <v>188.6659099999969</v>
      </c>
      <c r="G7" s="42">
        <v>193.23690500000009</v>
      </c>
      <c r="H7" s="43">
        <v>196.28685999999757</v>
      </c>
      <c r="I7" s="43">
        <v>204.9791625000031</v>
      </c>
      <c r="J7" s="43">
        <v>208.18568750000051</v>
      </c>
      <c r="K7" s="43">
        <v>211.43118249999836</v>
      </c>
      <c r="L7" s="43">
        <v>213.93039249999779</v>
      </c>
      <c r="M7" s="43">
        <v>212.00115013633325</v>
      </c>
    </row>
    <row r="8" spans="1:13" ht="15" customHeight="1" x14ac:dyDescent="0.2">
      <c r="A8" s="150" t="s">
        <v>86</v>
      </c>
      <c r="B8" s="151">
        <v>4389.7539024999469</v>
      </c>
      <c r="C8" s="151">
        <v>4054.3311224999634</v>
      </c>
      <c r="D8" s="151">
        <v>3694.9760949999863</v>
      </c>
      <c r="E8" s="151">
        <v>3513.1972749999732</v>
      </c>
      <c r="F8" s="151">
        <v>3536.2398724999625</v>
      </c>
      <c r="G8" s="151">
        <v>3610.6925649999803</v>
      </c>
      <c r="H8" s="151">
        <v>3673.5592624999863</v>
      </c>
      <c r="I8" s="151">
        <v>3752.6738349998004</v>
      </c>
      <c r="J8" s="151">
        <v>3828.0211174997803</v>
      </c>
      <c r="K8" s="151">
        <v>3911.0299925000186</v>
      </c>
      <c r="L8" s="151">
        <v>3875.4790050002653</v>
      </c>
      <c r="M8" s="152">
        <v>3927.9804227906716</v>
      </c>
    </row>
    <row r="9" spans="1:13" ht="20.399999999999999" x14ac:dyDescent="0.2">
      <c r="A9" s="41" t="s">
        <v>110</v>
      </c>
      <c r="B9" s="46">
        <f t="shared" ref="B9:I9" si="1">B5/B7</f>
        <v>7.390566020026991E-2</v>
      </c>
      <c r="C9" s="46">
        <f t="shared" si="1"/>
        <v>7.3719039067477302E-2</v>
      </c>
      <c r="D9" s="46">
        <f t="shared" si="1"/>
        <v>6.7352390957720082E-2</v>
      </c>
      <c r="E9" s="46">
        <f t="shared" si="1"/>
        <v>7.5281786599136327E-2</v>
      </c>
      <c r="F9" s="46">
        <f t="shared" si="1"/>
        <v>8.629354396880845E-2</v>
      </c>
      <c r="G9" s="46">
        <f t="shared" si="1"/>
        <v>9.0697633560214624E-2</v>
      </c>
      <c r="H9" s="47">
        <f t="shared" si="1"/>
        <v>8.7408856609149543E-2</v>
      </c>
      <c r="I9" s="47">
        <f t="shared" si="1"/>
        <v>9.9811755255853035E-2</v>
      </c>
      <c r="J9" s="47">
        <f t="shared" ref="J9:K9" si="2">J5/J7</f>
        <v>8.4008608901128018E-2</v>
      </c>
      <c r="K9" s="47">
        <f t="shared" si="2"/>
        <v>9.8360467713886846E-2</v>
      </c>
      <c r="L9" s="47">
        <f t="shared" ref="L9:M9" si="3">L5/L7</f>
        <v>9.7710158223545548E-2</v>
      </c>
      <c r="M9" s="47">
        <f t="shared" si="3"/>
        <v>6.774604421757148E-2</v>
      </c>
    </row>
    <row r="10" spans="1:13" ht="30.6" x14ac:dyDescent="0.2">
      <c r="A10" s="48" t="s">
        <v>111</v>
      </c>
      <c r="B10" s="49">
        <f>B6/B7</f>
        <v>0.9260943397997301</v>
      </c>
      <c r="C10" s="49">
        <f t="shared" ref="C10:I10" si="4">C6/C7</f>
        <v>0.92628096093252266</v>
      </c>
      <c r="D10" s="49">
        <f t="shared" si="4"/>
        <v>0.93264760904227995</v>
      </c>
      <c r="E10" s="49">
        <f t="shared" si="4"/>
        <v>0.92471821340086358</v>
      </c>
      <c r="F10" s="49">
        <f t="shared" si="4"/>
        <v>0.91370645603119161</v>
      </c>
      <c r="G10" s="49">
        <f t="shared" si="4"/>
        <v>0.90930236643978535</v>
      </c>
      <c r="H10" s="49">
        <f t="shared" si="4"/>
        <v>0.91259114339085046</v>
      </c>
      <c r="I10" s="49">
        <f t="shared" si="4"/>
        <v>0.90018824474414705</v>
      </c>
      <c r="J10" s="49">
        <f t="shared" ref="J10:K10" si="5">J6/J7</f>
        <v>0.91599139109887207</v>
      </c>
      <c r="K10" s="49">
        <f t="shared" si="5"/>
        <v>0.90163953228611315</v>
      </c>
      <c r="L10" s="49">
        <f t="shared" ref="L10:M10" si="6">L6/L7</f>
        <v>0.90228984177645444</v>
      </c>
      <c r="M10" s="49">
        <f t="shared" si="6"/>
        <v>0.93225395578242853</v>
      </c>
    </row>
    <row r="11" spans="1:13" ht="15" customHeight="1" x14ac:dyDescent="0.2">
      <c r="A11" s="168" t="s">
        <v>125</v>
      </c>
      <c r="B11" s="168"/>
      <c r="C11" s="168"/>
      <c r="D11" s="168"/>
      <c r="E11" s="168"/>
      <c r="F11" s="168"/>
      <c r="G11" s="168"/>
      <c r="H11" s="168"/>
    </row>
    <row r="12" spans="1:13" ht="15" customHeight="1" x14ac:dyDescent="0.2">
      <c r="A12" s="37" t="s">
        <v>123</v>
      </c>
      <c r="B12" s="38"/>
      <c r="C12" s="38"/>
      <c r="D12" s="38"/>
      <c r="E12" s="50"/>
      <c r="F12" s="50"/>
      <c r="G12" s="50"/>
      <c r="H12" s="50"/>
    </row>
    <row r="13" spans="1:13" s="50" customFormat="1" ht="28.8" customHeight="1" x14ac:dyDescent="0.2">
      <c r="A13" s="167" t="s">
        <v>124</v>
      </c>
      <c r="B13" s="167"/>
      <c r="C13" s="167"/>
      <c r="D13" s="167"/>
      <c r="E13" s="167"/>
      <c r="F13" s="167"/>
      <c r="G13" s="167"/>
      <c r="H13" s="167"/>
      <c r="I13" s="167"/>
      <c r="J13" s="167"/>
      <c r="K13" s="167"/>
      <c r="L13" s="167"/>
      <c r="M13" s="149"/>
    </row>
    <row r="14" spans="1:13" ht="15" customHeight="1" x14ac:dyDescent="0.2">
      <c r="A14" s="39"/>
      <c r="B14" s="39"/>
      <c r="C14" s="39"/>
      <c r="D14" s="39"/>
      <c r="E14" s="39"/>
      <c r="F14" s="39"/>
      <c r="G14" s="39"/>
      <c r="H14" s="39"/>
      <c r="I14" s="39"/>
      <c r="J14" s="39"/>
      <c r="K14" s="40"/>
      <c r="L14" s="40"/>
      <c r="M14" s="149"/>
    </row>
    <row r="15" spans="1:13" ht="15" customHeight="1" x14ac:dyDescent="0.2">
      <c r="A15" s="167"/>
      <c r="B15" s="167"/>
      <c r="C15" s="167"/>
      <c r="D15" s="167"/>
      <c r="E15" s="167"/>
      <c r="F15" s="167"/>
      <c r="G15" s="167"/>
      <c r="H15" s="167"/>
      <c r="I15" s="167"/>
      <c r="J15" s="167"/>
      <c r="K15" s="40"/>
      <c r="L15" s="40"/>
      <c r="M15" s="149"/>
    </row>
    <row r="16" spans="1:13" ht="15" customHeight="1" x14ac:dyDescent="0.2">
      <c r="A16" s="167"/>
      <c r="B16" s="167"/>
      <c r="C16" s="167"/>
      <c r="D16" s="167"/>
      <c r="E16" s="167"/>
      <c r="F16" s="167"/>
      <c r="G16" s="167"/>
      <c r="H16" s="167"/>
      <c r="I16" s="167"/>
      <c r="J16" s="167"/>
      <c r="K16" s="40"/>
      <c r="L16" s="40"/>
      <c r="M16" s="149"/>
    </row>
    <row r="17" spans="1:13" ht="15" customHeight="1" x14ac:dyDescent="0.2">
      <c r="A17" s="167"/>
      <c r="B17" s="167"/>
      <c r="C17" s="167"/>
      <c r="D17" s="167"/>
      <c r="E17" s="167"/>
      <c r="F17" s="167"/>
      <c r="G17" s="167"/>
      <c r="H17" s="167"/>
      <c r="I17" s="167"/>
      <c r="J17" s="167"/>
      <c r="K17" s="40"/>
      <c r="L17" s="40"/>
      <c r="M17" s="149"/>
    </row>
    <row r="18" spans="1:13" ht="15" customHeight="1" x14ac:dyDescent="0.2">
      <c r="A18" s="167"/>
      <c r="B18" s="167"/>
      <c r="C18" s="167"/>
      <c r="D18" s="167"/>
      <c r="E18" s="167"/>
      <c r="F18" s="167"/>
      <c r="G18" s="167"/>
      <c r="H18" s="167"/>
      <c r="I18" s="167"/>
      <c r="J18" s="167"/>
      <c r="K18" s="40"/>
      <c r="L18" s="40"/>
      <c r="M18" s="149"/>
    </row>
    <row r="19" spans="1:13" ht="15" customHeight="1" x14ac:dyDescent="0.2">
      <c r="A19" s="167"/>
      <c r="B19" s="169"/>
      <c r="C19" s="169"/>
      <c r="D19" s="169"/>
    </row>
    <row r="20" spans="1:13" ht="15" customHeight="1" x14ac:dyDescent="0.2">
      <c r="A20" s="167"/>
      <c r="B20" s="167"/>
      <c r="C20" s="167"/>
      <c r="D20" s="167"/>
      <c r="E20" s="167"/>
      <c r="F20" s="167"/>
      <c r="G20" s="167"/>
      <c r="H20" s="167"/>
    </row>
    <row r="21" spans="1:13" ht="15" customHeight="1" x14ac:dyDescent="0.2">
      <c r="A21" s="167"/>
      <c r="B21" s="167"/>
      <c r="C21" s="167"/>
      <c r="D21" s="167"/>
      <c r="E21" s="167"/>
      <c r="F21" s="167"/>
      <c r="G21" s="167"/>
      <c r="H21" s="167"/>
    </row>
    <row r="22" spans="1:13" ht="15" customHeight="1" x14ac:dyDescent="0.2">
      <c r="A22" s="167"/>
      <c r="B22" s="167"/>
      <c r="C22" s="167"/>
      <c r="D22" s="167"/>
      <c r="E22" s="167"/>
      <c r="F22" s="167"/>
      <c r="G22" s="167"/>
      <c r="H22" s="167"/>
    </row>
    <row r="23" spans="1:13" ht="15" customHeight="1" x14ac:dyDescent="0.2">
      <c r="A23" s="167"/>
      <c r="B23" s="167"/>
      <c r="C23" s="167"/>
      <c r="D23" s="167"/>
      <c r="E23" s="167"/>
      <c r="F23" s="167"/>
      <c r="G23" s="167"/>
      <c r="H23" s="167"/>
    </row>
    <row r="24" spans="1:13" ht="15" customHeight="1" x14ac:dyDescent="0.2">
      <c r="A24" s="167"/>
      <c r="B24" s="167"/>
      <c r="C24" s="167"/>
      <c r="D24" s="167"/>
      <c r="E24" s="167"/>
      <c r="F24" s="167"/>
      <c r="G24" s="167"/>
      <c r="H24" s="167"/>
    </row>
  </sheetData>
  <mergeCells count="7">
    <mergeCell ref="A3:M3"/>
    <mergeCell ref="A13:L13"/>
    <mergeCell ref="A22:H24"/>
    <mergeCell ref="A11:H11"/>
    <mergeCell ref="A15:J18"/>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88"/>
  <sheetViews>
    <sheetView showGridLines="0" zoomScaleNormal="100" workbookViewId="0">
      <selection activeCell="C30" sqref="C30:G44"/>
    </sheetView>
  </sheetViews>
  <sheetFormatPr defaultRowHeight="15" customHeight="1" x14ac:dyDescent="0.3"/>
  <cols>
    <col min="1" max="1" width="21.5546875" style="10" customWidth="1"/>
    <col min="2" max="2" width="8.6640625" style="10" bestFit="1" customWidth="1"/>
    <col min="3" max="8" width="7.33203125" style="10" customWidth="1"/>
    <col min="9" max="9" width="8.88671875" style="10"/>
    <col min="10" max="10" width="11.88671875" style="10" customWidth="1"/>
    <col min="11" max="11" width="8.6640625" style="10" bestFit="1" customWidth="1"/>
    <col min="12" max="12" width="10.6640625" style="10" bestFit="1" customWidth="1"/>
    <col min="13" max="14" width="6.109375" style="10" bestFit="1" customWidth="1"/>
    <col min="15" max="16" width="7.33203125" style="10" bestFit="1" customWidth="1"/>
    <col min="17" max="17" width="6.109375" style="10" bestFit="1" customWidth="1"/>
    <col min="18" max="18" width="8" style="10" bestFit="1" customWidth="1"/>
    <col min="19" max="16384" width="8.88671875" style="10"/>
  </cols>
  <sheetData>
    <row r="3" spans="1:8" ht="15" customHeight="1" x14ac:dyDescent="0.3">
      <c r="A3" s="170" t="s">
        <v>87</v>
      </c>
      <c r="B3" s="170"/>
      <c r="C3" s="170"/>
      <c r="D3" s="170"/>
      <c r="E3" s="170"/>
      <c r="F3" s="170"/>
      <c r="G3" s="170"/>
      <c r="H3" s="170"/>
    </row>
    <row r="4" spans="1:8" ht="15" customHeight="1" x14ac:dyDescent="0.3">
      <c r="A4" s="170" t="s">
        <v>131</v>
      </c>
      <c r="B4" s="170"/>
      <c r="C4" s="170"/>
      <c r="D4" s="170"/>
      <c r="E4" s="170"/>
      <c r="F4" s="170"/>
      <c r="G4" s="170"/>
      <c r="H4" s="170"/>
    </row>
    <row r="5" spans="1:8" ht="15" customHeight="1" x14ac:dyDescent="0.3">
      <c r="A5" s="60" t="s">
        <v>49</v>
      </c>
      <c r="B5" s="61"/>
      <c r="C5" s="61" t="s">
        <v>50</v>
      </c>
      <c r="D5" s="61" t="s">
        <v>51</v>
      </c>
      <c r="E5" s="61" t="s">
        <v>52</v>
      </c>
      <c r="F5" s="61" t="s">
        <v>57</v>
      </c>
      <c r="G5" s="61" t="s">
        <v>3</v>
      </c>
      <c r="H5" s="61" t="s">
        <v>53</v>
      </c>
    </row>
    <row r="6" spans="1:8" ht="15" customHeight="1" x14ac:dyDescent="0.3">
      <c r="A6" s="171" t="s">
        <v>26</v>
      </c>
      <c r="B6" s="15" t="s">
        <v>0</v>
      </c>
      <c r="C6" s="53">
        <v>7</v>
      </c>
      <c r="D6" s="53">
        <v>31</v>
      </c>
      <c r="E6" s="53">
        <v>38</v>
      </c>
      <c r="F6" s="53">
        <v>50</v>
      </c>
      <c r="G6" s="53">
        <v>20</v>
      </c>
      <c r="H6" s="54">
        <f>SUM(C6:G6)</f>
        <v>146</v>
      </c>
    </row>
    <row r="7" spans="1:8" ht="15" customHeight="1" x14ac:dyDescent="0.3">
      <c r="A7" s="171"/>
      <c r="B7" s="15" t="s">
        <v>1</v>
      </c>
      <c r="C7" s="53">
        <v>769</v>
      </c>
      <c r="D7" s="53">
        <v>1802</v>
      </c>
      <c r="E7" s="53">
        <v>1562</v>
      </c>
      <c r="F7" s="53">
        <v>1182</v>
      </c>
      <c r="G7" s="53">
        <v>220</v>
      </c>
      <c r="H7" s="54">
        <f t="shared" ref="H7:H20" si="0">SUM(C7:G7)</f>
        <v>5535</v>
      </c>
    </row>
    <row r="8" spans="1:8" ht="15" customHeight="1" x14ac:dyDescent="0.3">
      <c r="A8" s="171"/>
      <c r="B8" s="15" t="s">
        <v>2</v>
      </c>
      <c r="C8" s="53">
        <v>1548</v>
      </c>
      <c r="D8" s="53">
        <v>3529</v>
      </c>
      <c r="E8" s="53">
        <v>3132</v>
      </c>
      <c r="F8" s="53">
        <v>2290</v>
      </c>
      <c r="G8" s="53">
        <v>426</v>
      </c>
      <c r="H8" s="54">
        <f t="shared" si="0"/>
        <v>10925</v>
      </c>
    </row>
    <row r="9" spans="1:8" ht="15" customHeight="1" x14ac:dyDescent="0.3">
      <c r="A9" s="172" t="s">
        <v>27</v>
      </c>
      <c r="B9" s="10" t="s">
        <v>0</v>
      </c>
      <c r="C9" s="55">
        <v>4</v>
      </c>
      <c r="D9" s="55">
        <v>27</v>
      </c>
      <c r="E9" s="55">
        <v>40</v>
      </c>
      <c r="F9" s="55">
        <v>29</v>
      </c>
      <c r="G9" s="55">
        <v>10</v>
      </c>
      <c r="H9" s="56">
        <f t="shared" si="0"/>
        <v>110</v>
      </c>
    </row>
    <row r="10" spans="1:8" ht="15" customHeight="1" x14ac:dyDescent="0.3">
      <c r="A10" s="172"/>
      <c r="B10" s="10" t="s">
        <v>1</v>
      </c>
      <c r="C10" s="55">
        <v>45</v>
      </c>
      <c r="D10" s="55">
        <v>336</v>
      </c>
      <c r="E10" s="55">
        <v>690</v>
      </c>
      <c r="F10" s="55">
        <v>493</v>
      </c>
      <c r="G10" s="55">
        <v>154</v>
      </c>
      <c r="H10" s="56">
        <f t="shared" si="0"/>
        <v>1718</v>
      </c>
    </row>
    <row r="11" spans="1:8" ht="15" customHeight="1" x14ac:dyDescent="0.3">
      <c r="A11" s="172"/>
      <c r="B11" s="10" t="s">
        <v>2</v>
      </c>
      <c r="C11" s="55">
        <v>116</v>
      </c>
      <c r="D11" s="55">
        <v>730</v>
      </c>
      <c r="E11" s="55">
        <v>1410</v>
      </c>
      <c r="F11" s="55">
        <v>905</v>
      </c>
      <c r="G11" s="55">
        <v>291</v>
      </c>
      <c r="H11" s="56">
        <f t="shared" si="0"/>
        <v>3452</v>
      </c>
    </row>
    <row r="12" spans="1:8" ht="15" customHeight="1" x14ac:dyDescent="0.3">
      <c r="A12" s="171" t="s">
        <v>28</v>
      </c>
      <c r="B12" s="15" t="s">
        <v>0</v>
      </c>
      <c r="C12" s="53">
        <v>2</v>
      </c>
      <c r="D12" s="53">
        <v>13</v>
      </c>
      <c r="E12" s="53">
        <v>38</v>
      </c>
      <c r="F12" s="53">
        <v>32</v>
      </c>
      <c r="G12" s="53">
        <v>10</v>
      </c>
      <c r="H12" s="54">
        <f t="shared" si="0"/>
        <v>95</v>
      </c>
    </row>
    <row r="13" spans="1:8" ht="15" customHeight="1" x14ac:dyDescent="0.3">
      <c r="A13" s="171"/>
      <c r="B13" s="15" t="s">
        <v>1</v>
      </c>
      <c r="C13" s="53">
        <v>615</v>
      </c>
      <c r="D13" s="53">
        <v>810</v>
      </c>
      <c r="E13" s="53">
        <v>1323</v>
      </c>
      <c r="F13" s="53">
        <v>842</v>
      </c>
      <c r="G13" s="53">
        <v>127</v>
      </c>
      <c r="H13" s="54">
        <f t="shared" si="0"/>
        <v>3717</v>
      </c>
    </row>
    <row r="14" spans="1:8" ht="15" customHeight="1" x14ac:dyDescent="0.3">
      <c r="A14" s="171"/>
      <c r="B14" s="15" t="s">
        <v>2</v>
      </c>
      <c r="C14" s="53">
        <v>1184</v>
      </c>
      <c r="D14" s="53">
        <v>1538</v>
      </c>
      <c r="E14" s="53">
        <v>2728</v>
      </c>
      <c r="F14" s="53">
        <v>1606</v>
      </c>
      <c r="G14" s="53">
        <v>255</v>
      </c>
      <c r="H14" s="54">
        <f t="shared" si="0"/>
        <v>7311</v>
      </c>
    </row>
    <row r="15" spans="1:8" ht="15" customHeight="1" x14ac:dyDescent="0.3">
      <c r="A15" s="172" t="s">
        <v>29</v>
      </c>
      <c r="B15" s="10" t="s">
        <v>0</v>
      </c>
      <c r="C15" s="55">
        <v>7</v>
      </c>
      <c r="D15" s="55">
        <v>50</v>
      </c>
      <c r="E15" s="55">
        <v>75</v>
      </c>
      <c r="F15" s="55">
        <v>34</v>
      </c>
      <c r="G15" s="55">
        <v>7</v>
      </c>
      <c r="H15" s="56">
        <f t="shared" si="0"/>
        <v>173</v>
      </c>
    </row>
    <row r="16" spans="1:8" ht="15" customHeight="1" x14ac:dyDescent="0.3">
      <c r="A16" s="172"/>
      <c r="B16" s="10" t="s">
        <v>1</v>
      </c>
      <c r="C16" s="55">
        <v>258</v>
      </c>
      <c r="D16" s="55">
        <v>877</v>
      </c>
      <c r="E16" s="55">
        <v>1572</v>
      </c>
      <c r="F16" s="55">
        <v>707</v>
      </c>
      <c r="G16" s="55">
        <v>83</v>
      </c>
      <c r="H16" s="56">
        <f t="shared" si="0"/>
        <v>3497</v>
      </c>
    </row>
    <row r="17" spans="1:8" ht="15" customHeight="1" x14ac:dyDescent="0.3">
      <c r="A17" s="172"/>
      <c r="B17" s="10" t="s">
        <v>2</v>
      </c>
      <c r="C17" s="55">
        <v>497</v>
      </c>
      <c r="D17" s="55">
        <v>1824</v>
      </c>
      <c r="E17" s="55">
        <v>3072</v>
      </c>
      <c r="F17" s="55">
        <v>1313</v>
      </c>
      <c r="G17" s="55">
        <v>180</v>
      </c>
      <c r="H17" s="56">
        <f t="shared" si="0"/>
        <v>6886</v>
      </c>
    </row>
    <row r="18" spans="1:8" ht="15" customHeight="1" x14ac:dyDescent="0.3">
      <c r="A18" s="171" t="s">
        <v>30</v>
      </c>
      <c r="B18" s="15" t="s">
        <v>0</v>
      </c>
      <c r="C18" s="53">
        <v>9</v>
      </c>
      <c r="D18" s="53">
        <v>24</v>
      </c>
      <c r="E18" s="53">
        <v>45</v>
      </c>
      <c r="F18" s="53">
        <v>64</v>
      </c>
      <c r="G18" s="53">
        <v>15</v>
      </c>
      <c r="H18" s="54">
        <f t="shared" si="0"/>
        <v>157</v>
      </c>
    </row>
    <row r="19" spans="1:8" ht="15" customHeight="1" x14ac:dyDescent="0.3">
      <c r="A19" s="171"/>
      <c r="B19" s="15" t="s">
        <v>1</v>
      </c>
      <c r="C19" s="53">
        <v>1156</v>
      </c>
      <c r="D19" s="53">
        <v>1302</v>
      </c>
      <c r="E19" s="53">
        <v>1215</v>
      </c>
      <c r="F19" s="53">
        <v>1413</v>
      </c>
      <c r="G19" s="53">
        <v>224</v>
      </c>
      <c r="H19" s="54">
        <f t="shared" si="0"/>
        <v>5310</v>
      </c>
    </row>
    <row r="20" spans="1:8" ht="15" customHeight="1" x14ac:dyDescent="0.3">
      <c r="A20" s="171"/>
      <c r="B20" s="15" t="s">
        <v>2</v>
      </c>
      <c r="C20" s="53">
        <v>2759</v>
      </c>
      <c r="D20" s="53">
        <v>2625</v>
      </c>
      <c r="E20" s="53">
        <v>2265</v>
      </c>
      <c r="F20" s="53">
        <v>2691</v>
      </c>
      <c r="G20" s="53">
        <v>427</v>
      </c>
      <c r="H20" s="54">
        <f t="shared" si="0"/>
        <v>10767</v>
      </c>
    </row>
    <row r="21" spans="1:8" ht="15" customHeight="1" x14ac:dyDescent="0.3">
      <c r="A21" s="173" t="s">
        <v>4</v>
      </c>
      <c r="B21" s="62" t="s">
        <v>0</v>
      </c>
      <c r="C21" s="63">
        <f>C6+C9+C12+C15+C18</f>
        <v>29</v>
      </c>
      <c r="D21" s="63">
        <f t="shared" ref="D21:H21" si="1">D6+D9+D12+D15+D18</f>
        <v>145</v>
      </c>
      <c r="E21" s="63">
        <f t="shared" si="1"/>
        <v>236</v>
      </c>
      <c r="F21" s="63">
        <f t="shared" si="1"/>
        <v>209</v>
      </c>
      <c r="G21" s="63">
        <f t="shared" si="1"/>
        <v>62</v>
      </c>
      <c r="H21" s="63">
        <f t="shared" si="1"/>
        <v>681</v>
      </c>
    </row>
    <row r="22" spans="1:8" ht="15" customHeight="1" x14ac:dyDescent="0.3">
      <c r="A22" s="173"/>
      <c r="B22" s="62" t="s">
        <v>1</v>
      </c>
      <c r="C22" s="63">
        <f t="shared" ref="C22:H22" si="2">C7+C10+C13+C16+C19</f>
        <v>2843</v>
      </c>
      <c r="D22" s="63">
        <f t="shared" si="2"/>
        <v>5127</v>
      </c>
      <c r="E22" s="63">
        <f t="shared" si="2"/>
        <v>6362</v>
      </c>
      <c r="F22" s="63">
        <f t="shared" si="2"/>
        <v>4637</v>
      </c>
      <c r="G22" s="63">
        <f t="shared" si="2"/>
        <v>808</v>
      </c>
      <c r="H22" s="63">
        <f t="shared" si="2"/>
        <v>19777</v>
      </c>
    </row>
    <row r="23" spans="1:8" ht="15" customHeight="1" x14ac:dyDescent="0.3">
      <c r="A23" s="173"/>
      <c r="B23" s="62" t="s">
        <v>2</v>
      </c>
      <c r="C23" s="63">
        <f t="shared" ref="C23:H23" si="3">C8+C11+C14+C17+C20</f>
        <v>6104</v>
      </c>
      <c r="D23" s="63">
        <f t="shared" si="3"/>
        <v>10246</v>
      </c>
      <c r="E23" s="63">
        <f t="shared" si="3"/>
        <v>12607</v>
      </c>
      <c r="F23" s="63">
        <f t="shared" si="3"/>
        <v>8805</v>
      </c>
      <c r="G23" s="63">
        <f t="shared" si="3"/>
        <v>1579</v>
      </c>
      <c r="H23" s="63">
        <f t="shared" si="3"/>
        <v>39341</v>
      </c>
    </row>
    <row r="24" spans="1:8" ht="15" customHeight="1" x14ac:dyDescent="0.3">
      <c r="A24" s="65" t="s">
        <v>126</v>
      </c>
      <c r="B24" s="57"/>
      <c r="C24" s="57"/>
      <c r="D24" s="57"/>
      <c r="E24" s="57"/>
      <c r="F24" s="57"/>
      <c r="G24" s="58"/>
      <c r="H24" s="58"/>
    </row>
    <row r="27" spans="1:8" ht="15" customHeight="1" x14ac:dyDescent="0.3">
      <c r="A27" s="170" t="s">
        <v>87</v>
      </c>
      <c r="B27" s="170"/>
      <c r="C27" s="170"/>
      <c r="D27" s="170"/>
      <c r="E27" s="170"/>
      <c r="F27" s="170"/>
      <c r="G27" s="170"/>
      <c r="H27" s="170"/>
    </row>
    <row r="28" spans="1:8" ht="15" customHeight="1" x14ac:dyDescent="0.3">
      <c r="A28" s="170" t="s">
        <v>108</v>
      </c>
      <c r="B28" s="170"/>
      <c r="C28" s="170"/>
      <c r="D28" s="170"/>
      <c r="E28" s="170"/>
      <c r="F28" s="170"/>
      <c r="G28" s="170"/>
      <c r="H28" s="170"/>
    </row>
    <row r="29" spans="1:8" ht="15" customHeight="1" x14ac:dyDescent="0.3">
      <c r="A29" s="60" t="s">
        <v>49</v>
      </c>
      <c r="B29" s="61"/>
      <c r="C29" s="61" t="s">
        <v>50</v>
      </c>
      <c r="D29" s="61" t="s">
        <v>51</v>
      </c>
      <c r="E29" s="61" t="s">
        <v>52</v>
      </c>
      <c r="F29" s="61" t="s">
        <v>57</v>
      </c>
      <c r="G29" s="61" t="s">
        <v>3</v>
      </c>
      <c r="H29" s="61" t="s">
        <v>53</v>
      </c>
    </row>
    <row r="30" spans="1:8" ht="15" customHeight="1" x14ac:dyDescent="0.3">
      <c r="A30" s="171" t="s">
        <v>26</v>
      </c>
      <c r="B30" s="15" t="s">
        <v>0</v>
      </c>
      <c r="C30" s="53">
        <v>7</v>
      </c>
      <c r="D30" s="53">
        <v>28</v>
      </c>
      <c r="E30" s="53">
        <v>37</v>
      </c>
      <c r="F30" s="53">
        <v>54</v>
      </c>
      <c r="G30" s="53">
        <v>21</v>
      </c>
      <c r="H30" s="54">
        <f>SUM(C30:G30)</f>
        <v>147</v>
      </c>
    </row>
    <row r="31" spans="1:8" ht="15" customHeight="1" x14ac:dyDescent="0.3">
      <c r="A31" s="171"/>
      <c r="B31" s="15" t="s">
        <v>1</v>
      </c>
      <c r="C31" s="53">
        <v>766</v>
      </c>
      <c r="D31" s="53">
        <v>1724</v>
      </c>
      <c r="E31" s="53">
        <v>1594</v>
      </c>
      <c r="F31" s="53">
        <v>1252</v>
      </c>
      <c r="G31" s="53">
        <v>235</v>
      </c>
      <c r="H31" s="54">
        <f t="shared" ref="H31:H44" si="4">SUM(C31:G31)</f>
        <v>5571</v>
      </c>
    </row>
    <row r="32" spans="1:8" ht="15" customHeight="1" x14ac:dyDescent="0.3">
      <c r="A32" s="171"/>
      <c r="B32" s="15" t="s">
        <v>2</v>
      </c>
      <c r="C32" s="53">
        <v>1543</v>
      </c>
      <c r="D32" s="53">
        <v>3299</v>
      </c>
      <c r="E32" s="53">
        <v>3244</v>
      </c>
      <c r="F32" s="53">
        <v>2430</v>
      </c>
      <c r="G32" s="53">
        <v>452</v>
      </c>
      <c r="H32" s="54">
        <f t="shared" si="4"/>
        <v>10968</v>
      </c>
    </row>
    <row r="33" spans="1:8" ht="15" customHeight="1" x14ac:dyDescent="0.3">
      <c r="A33" s="172" t="s">
        <v>27</v>
      </c>
      <c r="B33" s="10" t="s">
        <v>0</v>
      </c>
      <c r="C33" s="55">
        <v>4</v>
      </c>
      <c r="D33" s="55">
        <v>26</v>
      </c>
      <c r="E33" s="55">
        <v>42</v>
      </c>
      <c r="F33" s="55">
        <v>29</v>
      </c>
      <c r="G33" s="55">
        <v>10</v>
      </c>
      <c r="H33" s="56">
        <f t="shared" si="4"/>
        <v>111</v>
      </c>
    </row>
    <row r="34" spans="1:8" ht="15" customHeight="1" x14ac:dyDescent="0.3">
      <c r="A34" s="172"/>
      <c r="B34" s="10" t="s">
        <v>1</v>
      </c>
      <c r="C34" s="55">
        <v>45</v>
      </c>
      <c r="D34" s="55">
        <v>318</v>
      </c>
      <c r="E34" s="55">
        <v>714</v>
      </c>
      <c r="F34" s="55">
        <v>493</v>
      </c>
      <c r="G34" s="55">
        <v>154</v>
      </c>
      <c r="H34" s="56">
        <f t="shared" si="4"/>
        <v>1724</v>
      </c>
    </row>
    <row r="35" spans="1:8" ht="15" customHeight="1" x14ac:dyDescent="0.3">
      <c r="A35" s="172"/>
      <c r="B35" s="10" t="s">
        <v>2</v>
      </c>
      <c r="C35" s="55">
        <v>116</v>
      </c>
      <c r="D35" s="55">
        <v>699</v>
      </c>
      <c r="E35" s="55">
        <v>1453</v>
      </c>
      <c r="F35" s="55">
        <v>905</v>
      </c>
      <c r="G35" s="55">
        <v>291</v>
      </c>
      <c r="H35" s="56">
        <f t="shared" si="4"/>
        <v>3464</v>
      </c>
    </row>
    <row r="36" spans="1:8" ht="15" customHeight="1" x14ac:dyDescent="0.3">
      <c r="A36" s="171" t="s">
        <v>28</v>
      </c>
      <c r="B36" s="15" t="s">
        <v>0</v>
      </c>
      <c r="C36" s="53">
        <v>2</v>
      </c>
      <c r="D36" s="53">
        <v>13</v>
      </c>
      <c r="E36" s="53">
        <v>38</v>
      </c>
      <c r="F36" s="53">
        <v>32</v>
      </c>
      <c r="G36" s="53">
        <v>10</v>
      </c>
      <c r="H36" s="54">
        <f t="shared" si="4"/>
        <v>95</v>
      </c>
    </row>
    <row r="37" spans="1:8" ht="15" customHeight="1" x14ac:dyDescent="0.3">
      <c r="A37" s="171"/>
      <c r="B37" s="15" t="s">
        <v>1</v>
      </c>
      <c r="C37" s="53">
        <v>615</v>
      </c>
      <c r="D37" s="53">
        <v>810</v>
      </c>
      <c r="E37" s="53">
        <v>1330</v>
      </c>
      <c r="F37" s="53">
        <v>842</v>
      </c>
      <c r="G37" s="53">
        <v>127</v>
      </c>
      <c r="H37" s="54">
        <f t="shared" si="4"/>
        <v>3724</v>
      </c>
    </row>
    <row r="38" spans="1:8" ht="15" customHeight="1" x14ac:dyDescent="0.3">
      <c r="A38" s="171"/>
      <c r="B38" s="15" t="s">
        <v>2</v>
      </c>
      <c r="C38" s="53">
        <v>1184</v>
      </c>
      <c r="D38" s="53">
        <v>1538</v>
      </c>
      <c r="E38" s="53">
        <v>2841</v>
      </c>
      <c r="F38" s="53">
        <v>1606</v>
      </c>
      <c r="G38" s="53">
        <v>249</v>
      </c>
      <c r="H38" s="54">
        <f t="shared" si="4"/>
        <v>7418</v>
      </c>
    </row>
    <row r="39" spans="1:8" ht="15" customHeight="1" x14ac:dyDescent="0.3">
      <c r="A39" s="172" t="s">
        <v>29</v>
      </c>
      <c r="B39" s="10" t="s">
        <v>0</v>
      </c>
      <c r="C39" s="55">
        <v>7</v>
      </c>
      <c r="D39" s="55">
        <v>49</v>
      </c>
      <c r="E39" s="55">
        <v>77</v>
      </c>
      <c r="F39" s="55">
        <v>35</v>
      </c>
      <c r="G39" s="55">
        <v>8</v>
      </c>
      <c r="H39" s="56">
        <f t="shared" si="4"/>
        <v>176</v>
      </c>
    </row>
    <row r="40" spans="1:8" ht="15" customHeight="1" x14ac:dyDescent="0.3">
      <c r="A40" s="172"/>
      <c r="B40" s="10" t="s">
        <v>1</v>
      </c>
      <c r="C40" s="55">
        <v>258</v>
      </c>
      <c r="D40" s="55">
        <v>860</v>
      </c>
      <c r="E40" s="55">
        <v>1561</v>
      </c>
      <c r="F40" s="55">
        <v>726</v>
      </c>
      <c r="G40" s="55">
        <v>91</v>
      </c>
      <c r="H40" s="56">
        <f t="shared" si="4"/>
        <v>3496</v>
      </c>
    </row>
    <row r="41" spans="1:8" ht="15" customHeight="1" x14ac:dyDescent="0.3">
      <c r="A41" s="172"/>
      <c r="B41" s="10" t="s">
        <v>2</v>
      </c>
      <c r="C41" s="55">
        <v>497</v>
      </c>
      <c r="D41" s="55">
        <v>1765</v>
      </c>
      <c r="E41" s="55">
        <v>3080</v>
      </c>
      <c r="F41" s="55">
        <v>1349</v>
      </c>
      <c r="G41" s="55">
        <v>194</v>
      </c>
      <c r="H41" s="56">
        <f t="shared" si="4"/>
        <v>6885</v>
      </c>
    </row>
    <row r="42" spans="1:8" ht="15" customHeight="1" x14ac:dyDescent="0.3">
      <c r="A42" s="171" t="s">
        <v>30</v>
      </c>
      <c r="B42" s="15" t="s">
        <v>0</v>
      </c>
      <c r="C42" s="53">
        <v>9</v>
      </c>
      <c r="D42" s="53">
        <v>22</v>
      </c>
      <c r="E42" s="53">
        <v>47</v>
      </c>
      <c r="F42" s="53">
        <v>65</v>
      </c>
      <c r="G42" s="53">
        <v>15</v>
      </c>
      <c r="H42" s="54">
        <f t="shared" si="4"/>
        <v>158</v>
      </c>
    </row>
    <row r="43" spans="1:8" ht="15" customHeight="1" x14ac:dyDescent="0.3">
      <c r="A43" s="171"/>
      <c r="B43" s="15" t="s">
        <v>1</v>
      </c>
      <c r="C43" s="53">
        <v>1156</v>
      </c>
      <c r="D43" s="53">
        <v>1245</v>
      </c>
      <c r="E43" s="53">
        <v>1266</v>
      </c>
      <c r="F43" s="53">
        <v>1425</v>
      </c>
      <c r="G43" s="53">
        <v>224</v>
      </c>
      <c r="H43" s="54">
        <f t="shared" si="4"/>
        <v>5316</v>
      </c>
    </row>
    <row r="44" spans="1:8" ht="15" customHeight="1" x14ac:dyDescent="0.3">
      <c r="A44" s="171"/>
      <c r="B44" s="15" t="s">
        <v>2</v>
      </c>
      <c r="C44" s="53">
        <v>2759</v>
      </c>
      <c r="D44" s="53">
        <v>2539</v>
      </c>
      <c r="E44" s="53">
        <v>2351</v>
      </c>
      <c r="F44" s="53">
        <v>2710</v>
      </c>
      <c r="G44" s="53">
        <v>427</v>
      </c>
      <c r="H44" s="54">
        <f t="shared" si="4"/>
        <v>10786</v>
      </c>
    </row>
    <row r="45" spans="1:8" ht="15" customHeight="1" x14ac:dyDescent="0.3">
      <c r="A45" s="173" t="s">
        <v>4</v>
      </c>
      <c r="B45" s="62" t="s">
        <v>0</v>
      </c>
      <c r="C45" s="63">
        <f>C30+C33+C36+C39+C42</f>
        <v>29</v>
      </c>
      <c r="D45" s="63">
        <f t="shared" ref="D45:H45" si="5">D30+D33+D36+D39+D42</f>
        <v>138</v>
      </c>
      <c r="E45" s="63">
        <f t="shared" si="5"/>
        <v>241</v>
      </c>
      <c r="F45" s="63">
        <f t="shared" si="5"/>
        <v>215</v>
      </c>
      <c r="G45" s="63">
        <f t="shared" si="5"/>
        <v>64</v>
      </c>
      <c r="H45" s="63">
        <f t="shared" si="5"/>
        <v>687</v>
      </c>
    </row>
    <row r="46" spans="1:8" ht="15" customHeight="1" x14ac:dyDescent="0.3">
      <c r="A46" s="173"/>
      <c r="B46" s="62" t="s">
        <v>1</v>
      </c>
      <c r="C46" s="63">
        <f t="shared" ref="C46:H46" si="6">C31+C34+C37+C40+C43</f>
        <v>2840</v>
      </c>
      <c r="D46" s="63">
        <f t="shared" si="6"/>
        <v>4957</v>
      </c>
      <c r="E46" s="63">
        <f t="shared" si="6"/>
        <v>6465</v>
      </c>
      <c r="F46" s="63">
        <f t="shared" si="6"/>
        <v>4738</v>
      </c>
      <c r="G46" s="63">
        <f t="shared" si="6"/>
        <v>831</v>
      </c>
      <c r="H46" s="63">
        <f t="shared" si="6"/>
        <v>19831</v>
      </c>
    </row>
    <row r="47" spans="1:8" ht="15" customHeight="1" x14ac:dyDescent="0.3">
      <c r="A47" s="173"/>
      <c r="B47" s="62" t="s">
        <v>2</v>
      </c>
      <c r="C47" s="63">
        <f t="shared" ref="C47:H47" si="7">C32+C35+C38+C41+C44</f>
        <v>6099</v>
      </c>
      <c r="D47" s="63">
        <f t="shared" si="7"/>
        <v>9840</v>
      </c>
      <c r="E47" s="63">
        <f t="shared" si="7"/>
        <v>12969</v>
      </c>
      <c r="F47" s="63">
        <f t="shared" si="7"/>
        <v>9000</v>
      </c>
      <c r="G47" s="63">
        <f t="shared" si="7"/>
        <v>1613</v>
      </c>
      <c r="H47" s="63">
        <f t="shared" si="7"/>
        <v>39521</v>
      </c>
    </row>
    <row r="48" spans="1:8" ht="15" customHeight="1" x14ac:dyDescent="0.3">
      <c r="A48" s="65" t="s">
        <v>126</v>
      </c>
      <c r="B48" s="57"/>
      <c r="C48" s="57"/>
      <c r="D48" s="57"/>
      <c r="E48" s="57"/>
      <c r="F48" s="57"/>
      <c r="G48" s="58"/>
      <c r="H48" s="58"/>
    </row>
    <row r="51" spans="1:8" ht="15" customHeight="1" x14ac:dyDescent="0.3">
      <c r="A51" s="170" t="s">
        <v>87</v>
      </c>
      <c r="B51" s="170"/>
      <c r="C51" s="170"/>
      <c r="D51" s="170"/>
      <c r="E51" s="170"/>
      <c r="F51" s="170"/>
      <c r="G51" s="170"/>
      <c r="H51" s="170"/>
    </row>
    <row r="52" spans="1:8" ht="15" customHeight="1" x14ac:dyDescent="0.3">
      <c r="A52" s="170" t="s">
        <v>105</v>
      </c>
      <c r="B52" s="170"/>
      <c r="C52" s="170"/>
      <c r="D52" s="170"/>
      <c r="E52" s="170"/>
      <c r="F52" s="170"/>
      <c r="G52" s="170"/>
      <c r="H52" s="170"/>
    </row>
    <row r="53" spans="1:8" ht="15" customHeight="1" x14ac:dyDescent="0.3">
      <c r="A53" s="60" t="s">
        <v>49</v>
      </c>
      <c r="B53" s="61"/>
      <c r="C53" s="61" t="s">
        <v>50</v>
      </c>
      <c r="D53" s="61" t="s">
        <v>51</v>
      </c>
      <c r="E53" s="61" t="s">
        <v>52</v>
      </c>
      <c r="F53" s="61" t="s">
        <v>57</v>
      </c>
      <c r="G53" s="61" t="s">
        <v>3</v>
      </c>
      <c r="H53" s="61" t="s">
        <v>53</v>
      </c>
    </row>
    <row r="54" spans="1:8" ht="15" customHeight="1" x14ac:dyDescent="0.3">
      <c r="A54" s="171" t="s">
        <v>26</v>
      </c>
      <c r="B54" s="15" t="s">
        <v>0</v>
      </c>
      <c r="C54" s="53">
        <v>7</v>
      </c>
      <c r="D54" s="53">
        <v>28</v>
      </c>
      <c r="E54" s="53">
        <v>36</v>
      </c>
      <c r="F54" s="53">
        <v>54</v>
      </c>
      <c r="G54" s="53">
        <v>21</v>
      </c>
      <c r="H54" s="54">
        <f>SUM(C54:G54)</f>
        <v>146</v>
      </c>
    </row>
    <row r="55" spans="1:8" ht="15" customHeight="1" x14ac:dyDescent="0.3">
      <c r="A55" s="171"/>
      <c r="B55" s="15" t="s">
        <v>1</v>
      </c>
      <c r="C55" s="53">
        <v>758</v>
      </c>
      <c r="D55" s="53">
        <v>1724</v>
      </c>
      <c r="E55" s="53">
        <v>1574</v>
      </c>
      <c r="F55" s="53">
        <v>1258</v>
      </c>
      <c r="G55" s="53">
        <v>235</v>
      </c>
      <c r="H55" s="54">
        <f t="shared" ref="H55:H68" si="8">SUM(C55:G55)</f>
        <v>5549</v>
      </c>
    </row>
    <row r="56" spans="1:8" ht="15" customHeight="1" x14ac:dyDescent="0.3">
      <c r="A56" s="171"/>
      <c r="B56" s="15" t="s">
        <v>2</v>
      </c>
      <c r="C56" s="53">
        <v>1527</v>
      </c>
      <c r="D56" s="53">
        <v>3303</v>
      </c>
      <c r="E56" s="53">
        <v>3196</v>
      </c>
      <c r="F56" s="53">
        <v>2448</v>
      </c>
      <c r="G56" s="53">
        <v>452</v>
      </c>
      <c r="H56" s="54">
        <f t="shared" si="8"/>
        <v>10926</v>
      </c>
    </row>
    <row r="57" spans="1:8" ht="15" customHeight="1" x14ac:dyDescent="0.3">
      <c r="A57" s="172" t="s">
        <v>27</v>
      </c>
      <c r="B57" s="10" t="s">
        <v>0</v>
      </c>
      <c r="C57" s="55">
        <v>3</v>
      </c>
      <c r="D57" s="55">
        <v>26</v>
      </c>
      <c r="E57" s="55">
        <v>41</v>
      </c>
      <c r="F57" s="55">
        <v>30</v>
      </c>
      <c r="G57" s="55">
        <v>10</v>
      </c>
      <c r="H57" s="56">
        <f t="shared" si="8"/>
        <v>110</v>
      </c>
    </row>
    <row r="58" spans="1:8" ht="15" customHeight="1" x14ac:dyDescent="0.3">
      <c r="A58" s="172"/>
      <c r="B58" s="10" t="s">
        <v>1</v>
      </c>
      <c r="C58" s="55">
        <v>32</v>
      </c>
      <c r="D58" s="55">
        <v>318</v>
      </c>
      <c r="E58" s="55">
        <v>693</v>
      </c>
      <c r="F58" s="55">
        <v>616</v>
      </c>
      <c r="G58" s="55">
        <v>154</v>
      </c>
      <c r="H58" s="56">
        <f t="shared" si="8"/>
        <v>1813</v>
      </c>
    </row>
    <row r="59" spans="1:8" ht="15" customHeight="1" x14ac:dyDescent="0.3">
      <c r="A59" s="172"/>
      <c r="B59" s="10" t="s">
        <v>2</v>
      </c>
      <c r="C59" s="55">
        <v>66</v>
      </c>
      <c r="D59" s="55">
        <v>699</v>
      </c>
      <c r="E59" s="55">
        <v>1403</v>
      </c>
      <c r="F59" s="55">
        <v>1132</v>
      </c>
      <c r="G59" s="55">
        <v>291</v>
      </c>
      <c r="H59" s="56">
        <f t="shared" si="8"/>
        <v>3591</v>
      </c>
    </row>
    <row r="60" spans="1:8" ht="15" customHeight="1" x14ac:dyDescent="0.3">
      <c r="A60" s="171" t="s">
        <v>28</v>
      </c>
      <c r="B60" s="15" t="s">
        <v>0</v>
      </c>
      <c r="C60" s="53">
        <v>3</v>
      </c>
      <c r="D60" s="53">
        <v>12</v>
      </c>
      <c r="E60" s="53">
        <v>38</v>
      </c>
      <c r="F60" s="53">
        <v>33</v>
      </c>
      <c r="G60" s="53">
        <v>11</v>
      </c>
      <c r="H60" s="54">
        <f t="shared" si="8"/>
        <v>97</v>
      </c>
    </row>
    <row r="61" spans="1:8" ht="15" customHeight="1" x14ac:dyDescent="0.3">
      <c r="A61" s="171"/>
      <c r="B61" s="15" t="s">
        <v>1</v>
      </c>
      <c r="C61" s="53">
        <v>745</v>
      </c>
      <c r="D61" s="53">
        <v>680</v>
      </c>
      <c r="E61" s="53">
        <v>1338</v>
      </c>
      <c r="F61" s="53">
        <v>854</v>
      </c>
      <c r="G61" s="53">
        <v>136</v>
      </c>
      <c r="H61" s="54">
        <f t="shared" si="8"/>
        <v>3753</v>
      </c>
    </row>
    <row r="62" spans="1:8" ht="15" customHeight="1" x14ac:dyDescent="0.3">
      <c r="A62" s="171"/>
      <c r="B62" s="15" t="s">
        <v>2</v>
      </c>
      <c r="C62" s="53">
        <v>1438</v>
      </c>
      <c r="D62" s="53">
        <v>1284</v>
      </c>
      <c r="E62" s="53">
        <v>2734</v>
      </c>
      <c r="F62" s="53">
        <v>1618</v>
      </c>
      <c r="G62" s="53">
        <v>267</v>
      </c>
      <c r="H62" s="54">
        <f t="shared" si="8"/>
        <v>7341</v>
      </c>
    </row>
    <row r="63" spans="1:8" ht="15" customHeight="1" x14ac:dyDescent="0.3">
      <c r="A63" s="172" t="s">
        <v>29</v>
      </c>
      <c r="B63" s="10" t="s">
        <v>0</v>
      </c>
      <c r="C63" s="55">
        <v>7</v>
      </c>
      <c r="D63" s="55">
        <v>48</v>
      </c>
      <c r="E63" s="55">
        <v>76</v>
      </c>
      <c r="F63" s="55">
        <v>35</v>
      </c>
      <c r="G63" s="55">
        <v>8</v>
      </c>
      <c r="H63" s="56">
        <f t="shared" si="8"/>
        <v>174</v>
      </c>
    </row>
    <row r="64" spans="1:8" ht="15" customHeight="1" x14ac:dyDescent="0.3">
      <c r="A64" s="172"/>
      <c r="B64" s="10" t="s">
        <v>1</v>
      </c>
      <c r="C64" s="55">
        <v>258</v>
      </c>
      <c r="D64" s="55">
        <v>825</v>
      </c>
      <c r="E64" s="55">
        <v>1552</v>
      </c>
      <c r="F64" s="55">
        <v>723</v>
      </c>
      <c r="G64" s="55">
        <v>91</v>
      </c>
      <c r="H64" s="56">
        <f t="shared" si="8"/>
        <v>3449</v>
      </c>
    </row>
    <row r="65" spans="1:8" ht="15" customHeight="1" x14ac:dyDescent="0.3">
      <c r="A65" s="172"/>
      <c r="B65" s="10" t="s">
        <v>2</v>
      </c>
      <c r="C65" s="55">
        <v>497</v>
      </c>
      <c r="D65" s="55">
        <v>1695</v>
      </c>
      <c r="E65" s="55">
        <v>3063</v>
      </c>
      <c r="F65" s="55">
        <v>1348</v>
      </c>
      <c r="G65" s="55">
        <v>194</v>
      </c>
      <c r="H65" s="56">
        <f t="shared" si="8"/>
        <v>6797</v>
      </c>
    </row>
    <row r="66" spans="1:8" ht="15" customHeight="1" x14ac:dyDescent="0.3">
      <c r="A66" s="171" t="s">
        <v>30</v>
      </c>
      <c r="B66" s="15" t="s">
        <v>0</v>
      </c>
      <c r="C66" s="53">
        <v>9</v>
      </c>
      <c r="D66" s="53">
        <v>20</v>
      </c>
      <c r="E66" s="53">
        <v>47</v>
      </c>
      <c r="F66" s="53">
        <v>66</v>
      </c>
      <c r="G66" s="53">
        <v>16</v>
      </c>
      <c r="H66" s="54">
        <f t="shared" si="8"/>
        <v>158</v>
      </c>
    </row>
    <row r="67" spans="1:8" ht="15" customHeight="1" x14ac:dyDescent="0.3">
      <c r="A67" s="171"/>
      <c r="B67" s="15" t="s">
        <v>1</v>
      </c>
      <c r="C67" s="53">
        <v>1156</v>
      </c>
      <c r="D67" s="53">
        <v>1199</v>
      </c>
      <c r="E67" s="53">
        <v>1249</v>
      </c>
      <c r="F67" s="53">
        <v>1451</v>
      </c>
      <c r="G67" s="53">
        <v>234</v>
      </c>
      <c r="H67" s="54">
        <f t="shared" si="8"/>
        <v>5289</v>
      </c>
    </row>
    <row r="68" spans="1:8" ht="15" customHeight="1" x14ac:dyDescent="0.3">
      <c r="A68" s="171"/>
      <c r="B68" s="15" t="s">
        <v>2</v>
      </c>
      <c r="C68" s="53">
        <v>2759</v>
      </c>
      <c r="D68" s="53">
        <v>2422</v>
      </c>
      <c r="E68" s="53">
        <v>2337</v>
      </c>
      <c r="F68" s="53">
        <v>2765</v>
      </c>
      <c r="G68" s="53">
        <v>446</v>
      </c>
      <c r="H68" s="54">
        <f t="shared" si="8"/>
        <v>10729</v>
      </c>
    </row>
    <row r="69" spans="1:8" ht="15" customHeight="1" x14ac:dyDescent="0.3">
      <c r="A69" s="173" t="s">
        <v>4</v>
      </c>
      <c r="B69" s="62" t="s">
        <v>0</v>
      </c>
      <c r="C69" s="63">
        <f>C54+C57+C60+C63+C66</f>
        <v>29</v>
      </c>
      <c r="D69" s="63">
        <f t="shared" ref="D69:H69" si="9">D54+D57+D60+D63+D66</f>
        <v>134</v>
      </c>
      <c r="E69" s="63">
        <f t="shared" si="9"/>
        <v>238</v>
      </c>
      <c r="F69" s="63">
        <f t="shared" si="9"/>
        <v>218</v>
      </c>
      <c r="G69" s="63">
        <f t="shared" si="9"/>
        <v>66</v>
      </c>
      <c r="H69" s="63">
        <f t="shared" si="9"/>
        <v>685</v>
      </c>
    </row>
    <row r="70" spans="1:8" ht="15" customHeight="1" x14ac:dyDescent="0.3">
      <c r="A70" s="173"/>
      <c r="B70" s="62" t="s">
        <v>1</v>
      </c>
      <c r="C70" s="63">
        <f t="shared" ref="C70:H70" si="10">C55+C58+C61+C64+C67</f>
        <v>2949</v>
      </c>
      <c r="D70" s="63">
        <f t="shared" si="10"/>
        <v>4746</v>
      </c>
      <c r="E70" s="63">
        <f t="shared" si="10"/>
        <v>6406</v>
      </c>
      <c r="F70" s="63">
        <f t="shared" si="10"/>
        <v>4902</v>
      </c>
      <c r="G70" s="63">
        <f t="shared" si="10"/>
        <v>850</v>
      </c>
      <c r="H70" s="63">
        <f t="shared" si="10"/>
        <v>19853</v>
      </c>
    </row>
    <row r="71" spans="1:8" ht="15" customHeight="1" x14ac:dyDescent="0.3">
      <c r="A71" s="173"/>
      <c r="B71" s="62" t="s">
        <v>2</v>
      </c>
      <c r="C71" s="63">
        <f t="shared" ref="C71:H71" si="11">C56+C59+C62+C65+C68</f>
        <v>6287</v>
      </c>
      <c r="D71" s="63">
        <f t="shared" si="11"/>
        <v>9403</v>
      </c>
      <c r="E71" s="63">
        <f t="shared" si="11"/>
        <v>12733</v>
      </c>
      <c r="F71" s="63">
        <f t="shared" si="11"/>
        <v>9311</v>
      </c>
      <c r="G71" s="63">
        <f t="shared" si="11"/>
        <v>1650</v>
      </c>
      <c r="H71" s="63">
        <f t="shared" si="11"/>
        <v>39384</v>
      </c>
    </row>
    <row r="72" spans="1:8" ht="15" customHeight="1" x14ac:dyDescent="0.3">
      <c r="A72" s="65" t="s">
        <v>126</v>
      </c>
      <c r="B72" s="57"/>
      <c r="C72" s="57"/>
      <c r="D72" s="57"/>
      <c r="E72" s="57"/>
      <c r="F72" s="57"/>
      <c r="G72" s="58"/>
      <c r="H72" s="58"/>
    </row>
    <row r="75" spans="1:8" ht="15" customHeight="1" x14ac:dyDescent="0.3">
      <c r="A75" s="170" t="s">
        <v>87</v>
      </c>
      <c r="B75" s="170"/>
      <c r="C75" s="170"/>
      <c r="D75" s="170"/>
      <c r="E75" s="170"/>
      <c r="F75" s="170"/>
      <c r="G75" s="170"/>
      <c r="H75" s="170"/>
    </row>
    <row r="76" spans="1:8" ht="15" customHeight="1" x14ac:dyDescent="0.3">
      <c r="A76" s="170" t="s">
        <v>102</v>
      </c>
      <c r="B76" s="170"/>
      <c r="C76" s="170"/>
      <c r="D76" s="170"/>
      <c r="E76" s="170"/>
      <c r="F76" s="170"/>
      <c r="G76" s="170"/>
      <c r="H76" s="170"/>
    </row>
    <row r="77" spans="1:8" ht="15" customHeight="1" x14ac:dyDescent="0.3">
      <c r="A77" s="60" t="s">
        <v>49</v>
      </c>
      <c r="B77" s="61"/>
      <c r="C77" s="61" t="s">
        <v>50</v>
      </c>
      <c r="D77" s="61" t="s">
        <v>51</v>
      </c>
      <c r="E77" s="61" t="s">
        <v>52</v>
      </c>
      <c r="F77" s="61" t="s">
        <v>57</v>
      </c>
      <c r="G77" s="61" t="s">
        <v>3</v>
      </c>
      <c r="H77" s="61" t="s">
        <v>53</v>
      </c>
    </row>
    <row r="78" spans="1:8" ht="15" customHeight="1" x14ac:dyDescent="0.3">
      <c r="A78" s="171" t="s">
        <v>26</v>
      </c>
      <c r="B78" s="15" t="s">
        <v>0</v>
      </c>
      <c r="C78" s="53">
        <v>7</v>
      </c>
      <c r="D78" s="53">
        <v>25</v>
      </c>
      <c r="E78" s="53">
        <v>30</v>
      </c>
      <c r="F78" s="53">
        <v>57</v>
      </c>
      <c r="G78" s="53">
        <v>24</v>
      </c>
      <c r="H78" s="54">
        <f>SUM(C78:G78)</f>
        <v>143</v>
      </c>
    </row>
    <row r="79" spans="1:8" ht="15" customHeight="1" x14ac:dyDescent="0.3">
      <c r="A79" s="171"/>
      <c r="B79" s="15" t="s">
        <v>1</v>
      </c>
      <c r="C79" s="53">
        <v>758</v>
      </c>
      <c r="D79" s="53">
        <v>1602</v>
      </c>
      <c r="E79" s="53">
        <v>1485</v>
      </c>
      <c r="F79" s="53">
        <v>1394</v>
      </c>
      <c r="G79" s="53">
        <v>267</v>
      </c>
      <c r="H79" s="54">
        <f t="shared" ref="H79:H92" si="12">SUM(C79:G79)</f>
        <v>5506</v>
      </c>
    </row>
    <row r="80" spans="1:8" ht="15" customHeight="1" x14ac:dyDescent="0.3">
      <c r="A80" s="171"/>
      <c r="B80" s="15" t="s">
        <v>2</v>
      </c>
      <c r="C80" s="53">
        <v>1527</v>
      </c>
      <c r="D80" s="53">
        <v>3063</v>
      </c>
      <c r="E80" s="53">
        <v>2993</v>
      </c>
      <c r="F80" s="53">
        <v>2709</v>
      </c>
      <c r="G80" s="53">
        <v>508</v>
      </c>
      <c r="H80" s="54">
        <f t="shared" si="12"/>
        <v>10800</v>
      </c>
    </row>
    <row r="81" spans="1:8" ht="15" customHeight="1" x14ac:dyDescent="0.3">
      <c r="A81" s="172" t="s">
        <v>27</v>
      </c>
      <c r="B81" s="10" t="s">
        <v>0</v>
      </c>
      <c r="C81" s="55">
        <v>3</v>
      </c>
      <c r="D81" s="55">
        <v>26</v>
      </c>
      <c r="E81" s="55">
        <v>39</v>
      </c>
      <c r="F81" s="55">
        <v>29</v>
      </c>
      <c r="G81" s="55">
        <v>12</v>
      </c>
      <c r="H81" s="56">
        <f t="shared" si="12"/>
        <v>109</v>
      </c>
    </row>
    <row r="82" spans="1:8" ht="15" customHeight="1" x14ac:dyDescent="0.3">
      <c r="A82" s="172"/>
      <c r="B82" s="10" t="s">
        <v>1</v>
      </c>
      <c r="C82" s="55">
        <v>32</v>
      </c>
      <c r="D82" s="55">
        <v>315</v>
      </c>
      <c r="E82" s="55">
        <v>660</v>
      </c>
      <c r="F82" s="55">
        <v>606</v>
      </c>
      <c r="G82" s="55">
        <v>176</v>
      </c>
      <c r="H82" s="56">
        <f t="shared" si="12"/>
        <v>1789</v>
      </c>
    </row>
    <row r="83" spans="1:8" ht="15" customHeight="1" x14ac:dyDescent="0.3">
      <c r="A83" s="172"/>
      <c r="B83" s="10" t="s">
        <v>2</v>
      </c>
      <c r="C83" s="55">
        <v>66</v>
      </c>
      <c r="D83" s="55">
        <v>693</v>
      </c>
      <c r="E83" s="55">
        <v>1343</v>
      </c>
      <c r="F83" s="55">
        <v>1109</v>
      </c>
      <c r="G83" s="55">
        <v>336</v>
      </c>
      <c r="H83" s="56">
        <f t="shared" si="12"/>
        <v>3547</v>
      </c>
    </row>
    <row r="84" spans="1:8" ht="15" customHeight="1" x14ac:dyDescent="0.3">
      <c r="A84" s="171" t="s">
        <v>28</v>
      </c>
      <c r="B84" s="15" t="s">
        <v>0</v>
      </c>
      <c r="C84" s="53">
        <v>3</v>
      </c>
      <c r="D84" s="53">
        <v>12</v>
      </c>
      <c r="E84" s="53">
        <v>38</v>
      </c>
      <c r="F84" s="53">
        <v>34</v>
      </c>
      <c r="G84" s="53">
        <v>11</v>
      </c>
      <c r="H84" s="54">
        <f t="shared" si="12"/>
        <v>98</v>
      </c>
    </row>
    <row r="85" spans="1:8" ht="15" customHeight="1" x14ac:dyDescent="0.3">
      <c r="A85" s="171"/>
      <c r="B85" s="15" t="s">
        <v>1</v>
      </c>
      <c r="C85" s="53">
        <v>748</v>
      </c>
      <c r="D85" s="53">
        <v>680</v>
      </c>
      <c r="E85" s="53">
        <v>1283</v>
      </c>
      <c r="F85" s="53">
        <v>934</v>
      </c>
      <c r="G85" s="53">
        <v>136</v>
      </c>
      <c r="H85" s="54">
        <f t="shared" si="12"/>
        <v>3781</v>
      </c>
    </row>
    <row r="86" spans="1:8" ht="15" customHeight="1" x14ac:dyDescent="0.3">
      <c r="A86" s="171"/>
      <c r="B86" s="15" t="s">
        <v>2</v>
      </c>
      <c r="C86" s="53">
        <v>1419</v>
      </c>
      <c r="D86" s="53">
        <v>1284</v>
      </c>
      <c r="E86" s="53">
        <v>2624</v>
      </c>
      <c r="F86" s="53">
        <v>1772</v>
      </c>
      <c r="G86" s="53">
        <v>267</v>
      </c>
      <c r="H86" s="54">
        <f t="shared" si="12"/>
        <v>7366</v>
      </c>
    </row>
    <row r="87" spans="1:8" ht="15" customHeight="1" x14ac:dyDescent="0.3">
      <c r="A87" s="172" t="s">
        <v>29</v>
      </c>
      <c r="B87" s="10" t="s">
        <v>0</v>
      </c>
      <c r="C87" s="55">
        <v>5</v>
      </c>
      <c r="D87" s="55">
        <v>43</v>
      </c>
      <c r="E87" s="55">
        <v>75</v>
      </c>
      <c r="F87" s="55">
        <v>35</v>
      </c>
      <c r="G87" s="55">
        <v>8</v>
      </c>
      <c r="H87" s="56">
        <f t="shared" si="12"/>
        <v>166</v>
      </c>
    </row>
    <row r="88" spans="1:8" ht="15" customHeight="1" x14ac:dyDescent="0.3">
      <c r="A88" s="172"/>
      <c r="B88" s="10" t="s">
        <v>1</v>
      </c>
      <c r="C88" s="55">
        <v>159</v>
      </c>
      <c r="D88" s="55">
        <v>652</v>
      </c>
      <c r="E88" s="55">
        <v>1508</v>
      </c>
      <c r="F88" s="55">
        <v>735</v>
      </c>
      <c r="G88" s="55">
        <v>91</v>
      </c>
      <c r="H88" s="56">
        <f t="shared" si="12"/>
        <v>3145</v>
      </c>
    </row>
    <row r="89" spans="1:8" ht="15" customHeight="1" x14ac:dyDescent="0.3">
      <c r="A89" s="172"/>
      <c r="B89" s="10" t="s">
        <v>2</v>
      </c>
      <c r="C89" s="55">
        <v>308</v>
      </c>
      <c r="D89" s="55">
        <v>1382</v>
      </c>
      <c r="E89" s="55">
        <v>2976</v>
      </c>
      <c r="F89" s="55">
        <v>1372</v>
      </c>
      <c r="G89" s="55">
        <v>196</v>
      </c>
      <c r="H89" s="56">
        <f t="shared" si="12"/>
        <v>6234</v>
      </c>
    </row>
    <row r="90" spans="1:8" ht="15" customHeight="1" x14ac:dyDescent="0.3">
      <c r="A90" s="171" t="s">
        <v>30</v>
      </c>
      <c r="B90" s="15" t="s">
        <v>0</v>
      </c>
      <c r="C90" s="53">
        <v>7</v>
      </c>
      <c r="D90" s="53">
        <v>19</v>
      </c>
      <c r="E90" s="53">
        <v>46</v>
      </c>
      <c r="F90" s="53">
        <v>69</v>
      </c>
      <c r="G90" s="53">
        <v>15</v>
      </c>
      <c r="H90" s="54">
        <f t="shared" si="12"/>
        <v>156</v>
      </c>
    </row>
    <row r="91" spans="1:8" ht="15" customHeight="1" x14ac:dyDescent="0.3">
      <c r="A91" s="171"/>
      <c r="B91" s="15" t="s">
        <v>1</v>
      </c>
      <c r="C91" s="53">
        <v>1074</v>
      </c>
      <c r="D91" s="53">
        <v>1202</v>
      </c>
      <c r="E91" s="53">
        <v>1229</v>
      </c>
      <c r="F91" s="53">
        <v>1517</v>
      </c>
      <c r="G91" s="53">
        <v>204</v>
      </c>
      <c r="H91" s="54">
        <f t="shared" si="12"/>
        <v>5226</v>
      </c>
    </row>
    <row r="92" spans="1:8" ht="15" customHeight="1" x14ac:dyDescent="0.3">
      <c r="A92" s="171"/>
      <c r="B92" s="15" t="s">
        <v>2</v>
      </c>
      <c r="C92" s="53">
        <v>2583</v>
      </c>
      <c r="D92" s="53">
        <v>2368</v>
      </c>
      <c r="E92" s="53">
        <v>2297</v>
      </c>
      <c r="F92" s="53">
        <v>2880</v>
      </c>
      <c r="G92" s="53">
        <v>386</v>
      </c>
      <c r="H92" s="54">
        <f t="shared" si="12"/>
        <v>10514</v>
      </c>
    </row>
    <row r="93" spans="1:8" ht="15" customHeight="1" x14ac:dyDescent="0.3">
      <c r="A93" s="173" t="s">
        <v>4</v>
      </c>
      <c r="B93" s="62" t="s">
        <v>0</v>
      </c>
      <c r="C93" s="63">
        <f>C78+C81+C84+C87+C90</f>
        <v>25</v>
      </c>
      <c r="D93" s="63">
        <f t="shared" ref="D93:H93" si="13">D78+D81+D84+D87+D90</f>
        <v>125</v>
      </c>
      <c r="E93" s="63">
        <f t="shared" si="13"/>
        <v>228</v>
      </c>
      <c r="F93" s="63">
        <f t="shared" si="13"/>
        <v>224</v>
      </c>
      <c r="G93" s="63">
        <f t="shared" si="13"/>
        <v>70</v>
      </c>
      <c r="H93" s="63">
        <f t="shared" si="13"/>
        <v>672</v>
      </c>
    </row>
    <row r="94" spans="1:8" ht="15" customHeight="1" x14ac:dyDescent="0.3">
      <c r="A94" s="173"/>
      <c r="B94" s="62" t="s">
        <v>1</v>
      </c>
      <c r="C94" s="63">
        <f t="shared" ref="C94:H94" si="14">C79+C82+C85+C88+C91</f>
        <v>2771</v>
      </c>
      <c r="D94" s="63">
        <f t="shared" si="14"/>
        <v>4451</v>
      </c>
      <c r="E94" s="63">
        <f t="shared" si="14"/>
        <v>6165</v>
      </c>
      <c r="F94" s="63">
        <f t="shared" si="14"/>
        <v>5186</v>
      </c>
      <c r="G94" s="63">
        <f t="shared" si="14"/>
        <v>874</v>
      </c>
      <c r="H94" s="63">
        <f t="shared" si="14"/>
        <v>19447</v>
      </c>
    </row>
    <row r="95" spans="1:8" ht="15" customHeight="1" x14ac:dyDescent="0.3">
      <c r="A95" s="173"/>
      <c r="B95" s="62" t="s">
        <v>2</v>
      </c>
      <c r="C95" s="63">
        <f t="shared" ref="C95:H95" si="15">C80+C83+C86+C89+C92</f>
        <v>5903</v>
      </c>
      <c r="D95" s="63">
        <f t="shared" si="15"/>
        <v>8790</v>
      </c>
      <c r="E95" s="63">
        <f t="shared" si="15"/>
        <v>12233</v>
      </c>
      <c r="F95" s="63">
        <f t="shared" si="15"/>
        <v>9842</v>
      </c>
      <c r="G95" s="63">
        <f t="shared" si="15"/>
        <v>1693</v>
      </c>
      <c r="H95" s="63">
        <f t="shared" si="15"/>
        <v>38461</v>
      </c>
    </row>
    <row r="96" spans="1:8" ht="15" customHeight="1" x14ac:dyDescent="0.3">
      <c r="A96" s="65" t="s">
        <v>126</v>
      </c>
      <c r="B96" s="57"/>
      <c r="C96" s="57"/>
      <c r="D96" s="57"/>
      <c r="E96" s="57"/>
      <c r="F96" s="57"/>
      <c r="G96" s="58"/>
      <c r="H96" s="58"/>
    </row>
    <row r="99" spans="1:8" ht="15" customHeight="1" x14ac:dyDescent="0.3">
      <c r="A99" s="170" t="s">
        <v>87</v>
      </c>
      <c r="B99" s="170"/>
      <c r="C99" s="170"/>
      <c r="D99" s="170"/>
      <c r="E99" s="170"/>
      <c r="F99" s="170"/>
      <c r="G99" s="170"/>
      <c r="H99" s="170"/>
    </row>
    <row r="100" spans="1:8" ht="15" customHeight="1" x14ac:dyDescent="0.3">
      <c r="A100" s="170" t="s">
        <v>88</v>
      </c>
      <c r="B100" s="170"/>
      <c r="C100" s="170"/>
      <c r="D100" s="170"/>
      <c r="E100" s="170"/>
      <c r="F100" s="170"/>
      <c r="G100" s="170"/>
      <c r="H100" s="170"/>
    </row>
    <row r="101" spans="1:8" ht="15" customHeight="1" x14ac:dyDescent="0.3">
      <c r="A101" s="60" t="s">
        <v>49</v>
      </c>
      <c r="B101" s="61"/>
      <c r="C101" s="61" t="s">
        <v>50</v>
      </c>
      <c r="D101" s="61" t="s">
        <v>51</v>
      </c>
      <c r="E101" s="61" t="s">
        <v>52</v>
      </c>
      <c r="F101" s="61" t="s">
        <v>57</v>
      </c>
      <c r="G101" s="61" t="s">
        <v>3</v>
      </c>
      <c r="H101" s="61" t="s">
        <v>53</v>
      </c>
    </row>
    <row r="102" spans="1:8" ht="15" customHeight="1" x14ac:dyDescent="0.3">
      <c r="A102" s="171" t="s">
        <v>26</v>
      </c>
      <c r="B102" s="15" t="s">
        <v>0</v>
      </c>
      <c r="C102" s="53">
        <v>7</v>
      </c>
      <c r="D102" s="53">
        <v>24</v>
      </c>
      <c r="E102" s="53">
        <v>31</v>
      </c>
      <c r="F102" s="53">
        <v>57</v>
      </c>
      <c r="G102" s="53">
        <v>25</v>
      </c>
      <c r="H102" s="54">
        <f>SUM(C102:G102)</f>
        <v>144</v>
      </c>
    </row>
    <row r="103" spans="1:8" ht="15" customHeight="1" x14ac:dyDescent="0.3">
      <c r="A103" s="171"/>
      <c r="B103" s="15" t="s">
        <v>1</v>
      </c>
      <c r="C103" s="53">
        <v>756</v>
      </c>
      <c r="D103" s="53">
        <v>1455</v>
      </c>
      <c r="E103" s="53">
        <v>1556</v>
      </c>
      <c r="F103" s="53">
        <v>1467</v>
      </c>
      <c r="G103" s="53">
        <v>272</v>
      </c>
      <c r="H103" s="54">
        <f t="shared" ref="H103:H116" si="16">SUM(C103:G103)</f>
        <v>5506</v>
      </c>
    </row>
    <row r="104" spans="1:8" ht="15" customHeight="1" x14ac:dyDescent="0.3">
      <c r="A104" s="171"/>
      <c r="B104" s="15" t="s">
        <v>2</v>
      </c>
      <c r="C104" s="53">
        <v>1527</v>
      </c>
      <c r="D104" s="53">
        <v>2772</v>
      </c>
      <c r="E104" s="53">
        <v>3140</v>
      </c>
      <c r="F104" s="53">
        <v>2858</v>
      </c>
      <c r="G104" s="53">
        <v>519</v>
      </c>
      <c r="H104" s="54">
        <f t="shared" si="16"/>
        <v>10816</v>
      </c>
    </row>
    <row r="105" spans="1:8" ht="15" customHeight="1" x14ac:dyDescent="0.3">
      <c r="A105" s="172" t="s">
        <v>27</v>
      </c>
      <c r="B105" s="10" t="s">
        <v>0</v>
      </c>
      <c r="C105" s="55">
        <v>2</v>
      </c>
      <c r="D105" s="55">
        <v>27</v>
      </c>
      <c r="E105" s="55">
        <v>38</v>
      </c>
      <c r="F105" s="55">
        <v>30</v>
      </c>
      <c r="G105" s="55">
        <v>12</v>
      </c>
      <c r="H105" s="56">
        <f t="shared" si="16"/>
        <v>109</v>
      </c>
    </row>
    <row r="106" spans="1:8" ht="15" customHeight="1" x14ac:dyDescent="0.3">
      <c r="A106" s="172"/>
      <c r="B106" s="10" t="s">
        <v>1</v>
      </c>
      <c r="C106" s="55">
        <v>18</v>
      </c>
      <c r="D106" s="55">
        <v>360</v>
      </c>
      <c r="E106" s="55">
        <v>631</v>
      </c>
      <c r="F106" s="55">
        <v>608</v>
      </c>
      <c r="G106" s="55">
        <v>176</v>
      </c>
      <c r="H106" s="56">
        <f t="shared" si="16"/>
        <v>1793</v>
      </c>
    </row>
    <row r="107" spans="1:8" ht="15" customHeight="1" x14ac:dyDescent="0.3">
      <c r="A107" s="172"/>
      <c r="B107" s="10" t="s">
        <v>2</v>
      </c>
      <c r="C107" s="55">
        <v>34</v>
      </c>
      <c r="D107" s="55">
        <v>806</v>
      </c>
      <c r="E107" s="55">
        <v>1269</v>
      </c>
      <c r="F107" s="55">
        <v>1102</v>
      </c>
      <c r="G107" s="55">
        <v>336</v>
      </c>
      <c r="H107" s="56">
        <f t="shared" si="16"/>
        <v>3547</v>
      </c>
    </row>
    <row r="108" spans="1:8" ht="15" customHeight="1" x14ac:dyDescent="0.3">
      <c r="A108" s="171" t="s">
        <v>28</v>
      </c>
      <c r="B108" s="15" t="s">
        <v>0</v>
      </c>
      <c r="C108" s="53">
        <v>3</v>
      </c>
      <c r="D108" s="53">
        <v>12</v>
      </c>
      <c r="E108" s="53">
        <v>34</v>
      </c>
      <c r="F108" s="53">
        <v>38</v>
      </c>
      <c r="G108" s="53">
        <v>11</v>
      </c>
      <c r="H108" s="54">
        <f t="shared" si="16"/>
        <v>98</v>
      </c>
    </row>
    <row r="109" spans="1:8" ht="15" customHeight="1" x14ac:dyDescent="0.3">
      <c r="A109" s="171"/>
      <c r="B109" s="15" t="s">
        <v>1</v>
      </c>
      <c r="C109" s="53">
        <v>748</v>
      </c>
      <c r="D109" s="53">
        <v>680</v>
      </c>
      <c r="E109" s="53">
        <v>1171</v>
      </c>
      <c r="F109" s="53">
        <v>1022</v>
      </c>
      <c r="G109" s="53">
        <v>136</v>
      </c>
      <c r="H109" s="54">
        <f t="shared" si="16"/>
        <v>3757</v>
      </c>
    </row>
    <row r="110" spans="1:8" ht="15" customHeight="1" x14ac:dyDescent="0.3">
      <c r="A110" s="171"/>
      <c r="B110" s="15" t="s">
        <v>2</v>
      </c>
      <c r="C110" s="53">
        <v>1419</v>
      </c>
      <c r="D110" s="53">
        <v>1284</v>
      </c>
      <c r="E110" s="53">
        <v>2371</v>
      </c>
      <c r="F110" s="53">
        <v>1907</v>
      </c>
      <c r="G110" s="53">
        <v>267</v>
      </c>
      <c r="H110" s="54">
        <f t="shared" si="16"/>
        <v>7248</v>
      </c>
    </row>
    <row r="111" spans="1:8" ht="15" customHeight="1" x14ac:dyDescent="0.3">
      <c r="A111" s="172" t="s">
        <v>29</v>
      </c>
      <c r="B111" s="10" t="s">
        <v>0</v>
      </c>
      <c r="C111" s="55">
        <v>3</v>
      </c>
      <c r="D111" s="55">
        <v>40</v>
      </c>
      <c r="E111" s="55">
        <v>67</v>
      </c>
      <c r="F111" s="55">
        <v>38</v>
      </c>
      <c r="G111" s="55">
        <v>8</v>
      </c>
      <c r="H111" s="56">
        <f t="shared" si="16"/>
        <v>156</v>
      </c>
    </row>
    <row r="112" spans="1:8" ht="15" customHeight="1" x14ac:dyDescent="0.3">
      <c r="A112" s="172"/>
      <c r="B112" s="10" t="s">
        <v>1</v>
      </c>
      <c r="C112" s="55">
        <v>83</v>
      </c>
      <c r="D112" s="55">
        <v>622</v>
      </c>
      <c r="E112" s="55">
        <v>1330</v>
      </c>
      <c r="F112" s="55">
        <v>845</v>
      </c>
      <c r="G112" s="55">
        <v>91</v>
      </c>
      <c r="H112" s="56">
        <f t="shared" si="16"/>
        <v>2971</v>
      </c>
    </row>
    <row r="113" spans="1:8" ht="15" customHeight="1" x14ac:dyDescent="0.3">
      <c r="A113" s="172"/>
      <c r="B113" s="10" t="s">
        <v>2</v>
      </c>
      <c r="C113" s="55">
        <v>149</v>
      </c>
      <c r="D113" s="55">
        <v>1314</v>
      </c>
      <c r="E113" s="55">
        <v>2614</v>
      </c>
      <c r="F113" s="55">
        <v>1590</v>
      </c>
      <c r="G113" s="55">
        <v>194</v>
      </c>
      <c r="H113" s="56">
        <f t="shared" si="16"/>
        <v>5861</v>
      </c>
    </row>
    <row r="114" spans="1:8" ht="15" customHeight="1" x14ac:dyDescent="0.3">
      <c r="A114" s="171" t="s">
        <v>30</v>
      </c>
      <c r="B114" s="15" t="s">
        <v>0</v>
      </c>
      <c r="C114" s="53">
        <v>7</v>
      </c>
      <c r="D114" s="53">
        <v>19</v>
      </c>
      <c r="E114" s="53">
        <v>42</v>
      </c>
      <c r="F114" s="53">
        <v>68</v>
      </c>
      <c r="G114" s="53">
        <v>16</v>
      </c>
      <c r="H114" s="54">
        <f t="shared" si="16"/>
        <v>152</v>
      </c>
    </row>
    <row r="115" spans="1:8" ht="15" customHeight="1" x14ac:dyDescent="0.3">
      <c r="A115" s="171"/>
      <c r="B115" s="15" t="s">
        <v>1</v>
      </c>
      <c r="C115" s="53">
        <v>1301</v>
      </c>
      <c r="D115" s="53">
        <v>963</v>
      </c>
      <c r="E115" s="53">
        <v>1084</v>
      </c>
      <c r="F115" s="53">
        <v>1543</v>
      </c>
      <c r="G115" s="53">
        <v>210</v>
      </c>
      <c r="H115" s="54">
        <f t="shared" si="16"/>
        <v>5101</v>
      </c>
    </row>
    <row r="116" spans="1:8" ht="15" customHeight="1" x14ac:dyDescent="0.3">
      <c r="A116" s="171"/>
      <c r="B116" s="15" t="s">
        <v>2</v>
      </c>
      <c r="C116" s="53">
        <v>3013</v>
      </c>
      <c r="D116" s="53">
        <v>1894</v>
      </c>
      <c r="E116" s="53">
        <v>2015</v>
      </c>
      <c r="F116" s="53">
        <v>2945</v>
      </c>
      <c r="G116" s="53">
        <v>394</v>
      </c>
      <c r="H116" s="54">
        <f t="shared" si="16"/>
        <v>10261</v>
      </c>
    </row>
    <row r="117" spans="1:8" ht="15" customHeight="1" x14ac:dyDescent="0.3">
      <c r="A117" s="173" t="s">
        <v>4</v>
      </c>
      <c r="B117" s="62" t="s">
        <v>0</v>
      </c>
      <c r="C117" s="63">
        <f>C102+C105+C108+C111+C114</f>
        <v>22</v>
      </c>
      <c r="D117" s="63">
        <f t="shared" ref="D117:H117" si="17">D102+D105+D108+D111+D114</f>
        <v>122</v>
      </c>
      <c r="E117" s="63">
        <f t="shared" si="17"/>
        <v>212</v>
      </c>
      <c r="F117" s="63">
        <f t="shared" si="17"/>
        <v>231</v>
      </c>
      <c r="G117" s="63">
        <f t="shared" si="17"/>
        <v>72</v>
      </c>
      <c r="H117" s="63">
        <f t="shared" si="17"/>
        <v>659</v>
      </c>
    </row>
    <row r="118" spans="1:8" ht="15" customHeight="1" x14ac:dyDescent="0.3">
      <c r="A118" s="173"/>
      <c r="B118" s="62" t="s">
        <v>1</v>
      </c>
      <c r="C118" s="63">
        <f t="shared" ref="C118:H118" si="18">C103+C106+C109+C112+C115</f>
        <v>2906</v>
      </c>
      <c r="D118" s="63">
        <f t="shared" si="18"/>
        <v>4080</v>
      </c>
      <c r="E118" s="63">
        <f t="shared" si="18"/>
        <v>5772</v>
      </c>
      <c r="F118" s="63">
        <f t="shared" si="18"/>
        <v>5485</v>
      </c>
      <c r="G118" s="63">
        <f t="shared" si="18"/>
        <v>885</v>
      </c>
      <c r="H118" s="63">
        <f t="shared" si="18"/>
        <v>19128</v>
      </c>
    </row>
    <row r="119" spans="1:8" ht="15" customHeight="1" x14ac:dyDescent="0.3">
      <c r="A119" s="173"/>
      <c r="B119" s="62" t="s">
        <v>2</v>
      </c>
      <c r="C119" s="63">
        <f t="shared" ref="C119:H119" si="19">C104+C107+C110+C113+C116</f>
        <v>6142</v>
      </c>
      <c r="D119" s="63">
        <f t="shared" si="19"/>
        <v>8070</v>
      </c>
      <c r="E119" s="63">
        <f t="shared" si="19"/>
        <v>11409</v>
      </c>
      <c r="F119" s="63">
        <f t="shared" si="19"/>
        <v>10402</v>
      </c>
      <c r="G119" s="63">
        <f t="shared" si="19"/>
        <v>1710</v>
      </c>
      <c r="H119" s="63">
        <f t="shared" si="19"/>
        <v>37733</v>
      </c>
    </row>
    <row r="120" spans="1:8" ht="15" customHeight="1" x14ac:dyDescent="0.3">
      <c r="A120" s="65" t="s">
        <v>126</v>
      </c>
      <c r="B120" s="57"/>
      <c r="C120" s="57"/>
      <c r="D120" s="57"/>
      <c r="E120" s="57"/>
      <c r="F120" s="57"/>
      <c r="G120" s="58"/>
      <c r="H120" s="58"/>
    </row>
    <row r="123" spans="1:8" ht="15" customHeight="1" x14ac:dyDescent="0.3">
      <c r="A123" s="170" t="s">
        <v>87</v>
      </c>
      <c r="B123" s="170"/>
      <c r="C123" s="170"/>
      <c r="D123" s="170"/>
      <c r="E123" s="170"/>
      <c r="F123" s="170"/>
      <c r="G123" s="170"/>
      <c r="H123" s="170"/>
    </row>
    <row r="124" spans="1:8" ht="15" customHeight="1" x14ac:dyDescent="0.3">
      <c r="A124" s="170" t="s">
        <v>92</v>
      </c>
      <c r="B124" s="170"/>
      <c r="C124" s="170"/>
      <c r="D124" s="170"/>
      <c r="E124" s="170"/>
      <c r="F124" s="170"/>
      <c r="G124" s="170"/>
      <c r="H124" s="170"/>
    </row>
    <row r="125" spans="1:8" ht="15" customHeight="1" x14ac:dyDescent="0.3">
      <c r="A125" s="60" t="s">
        <v>49</v>
      </c>
      <c r="B125" s="61"/>
      <c r="C125" s="61" t="s">
        <v>50</v>
      </c>
      <c r="D125" s="61" t="s">
        <v>51</v>
      </c>
      <c r="E125" s="61" t="s">
        <v>52</v>
      </c>
      <c r="F125" s="61" t="s">
        <v>57</v>
      </c>
      <c r="G125" s="61" t="s">
        <v>3</v>
      </c>
      <c r="H125" s="61" t="s">
        <v>53</v>
      </c>
    </row>
    <row r="126" spans="1:8" ht="15" customHeight="1" x14ac:dyDescent="0.3">
      <c r="A126" s="171" t="s">
        <v>26</v>
      </c>
      <c r="B126" s="15" t="s">
        <v>0</v>
      </c>
      <c r="C126" s="53">
        <v>7</v>
      </c>
      <c r="D126" s="53">
        <v>24</v>
      </c>
      <c r="E126" s="53">
        <v>31</v>
      </c>
      <c r="F126" s="53">
        <v>57</v>
      </c>
      <c r="G126" s="53">
        <v>26</v>
      </c>
      <c r="H126" s="54">
        <f>SUM(C126:G126)</f>
        <v>145</v>
      </c>
    </row>
    <row r="127" spans="1:8" ht="15" customHeight="1" x14ac:dyDescent="0.3">
      <c r="A127" s="171"/>
      <c r="B127" s="15" t="s">
        <v>1</v>
      </c>
      <c r="C127" s="53">
        <v>756</v>
      </c>
      <c r="D127" s="53">
        <v>1455</v>
      </c>
      <c r="E127" s="53">
        <v>1551</v>
      </c>
      <c r="F127" s="53">
        <v>1467</v>
      </c>
      <c r="G127" s="53">
        <v>281</v>
      </c>
      <c r="H127" s="54">
        <f t="shared" ref="H127:H140" si="20">SUM(C127:G127)</f>
        <v>5510</v>
      </c>
    </row>
    <row r="128" spans="1:8" ht="15" customHeight="1" x14ac:dyDescent="0.3">
      <c r="A128" s="171"/>
      <c r="B128" s="15" t="s">
        <v>2</v>
      </c>
      <c r="C128" s="53">
        <v>1522</v>
      </c>
      <c r="D128" s="53">
        <v>2772</v>
      </c>
      <c r="E128" s="53">
        <v>3133</v>
      </c>
      <c r="F128" s="53">
        <v>2858</v>
      </c>
      <c r="G128" s="53">
        <v>533</v>
      </c>
      <c r="H128" s="54">
        <f t="shared" si="20"/>
        <v>10818</v>
      </c>
    </row>
    <row r="129" spans="1:8" ht="15" customHeight="1" x14ac:dyDescent="0.3">
      <c r="A129" s="172" t="s">
        <v>27</v>
      </c>
      <c r="B129" s="10" t="s">
        <v>0</v>
      </c>
      <c r="C129" s="55">
        <v>2</v>
      </c>
      <c r="D129" s="55">
        <v>28</v>
      </c>
      <c r="E129" s="55">
        <v>38</v>
      </c>
      <c r="F129" s="55">
        <v>29</v>
      </c>
      <c r="G129" s="55">
        <v>12</v>
      </c>
      <c r="H129" s="56">
        <f t="shared" si="20"/>
        <v>109</v>
      </c>
    </row>
    <row r="130" spans="1:8" ht="15" customHeight="1" x14ac:dyDescent="0.3">
      <c r="A130" s="172"/>
      <c r="B130" s="10" t="s">
        <v>1</v>
      </c>
      <c r="C130" s="55">
        <v>18</v>
      </c>
      <c r="D130" s="55">
        <v>369</v>
      </c>
      <c r="E130" s="55">
        <v>631</v>
      </c>
      <c r="F130" s="55">
        <v>597</v>
      </c>
      <c r="G130" s="55">
        <v>176</v>
      </c>
      <c r="H130" s="56">
        <f t="shared" si="20"/>
        <v>1791</v>
      </c>
    </row>
    <row r="131" spans="1:8" ht="15" customHeight="1" x14ac:dyDescent="0.3">
      <c r="A131" s="172"/>
      <c r="B131" s="10" t="s">
        <v>2</v>
      </c>
      <c r="C131" s="55">
        <v>34</v>
      </c>
      <c r="D131" s="55">
        <v>830</v>
      </c>
      <c r="E131" s="55">
        <v>1268</v>
      </c>
      <c r="F131" s="55">
        <v>1080</v>
      </c>
      <c r="G131" s="55">
        <v>336</v>
      </c>
      <c r="H131" s="56">
        <f t="shared" si="20"/>
        <v>3548</v>
      </c>
    </row>
    <row r="132" spans="1:8" ht="15" customHeight="1" x14ac:dyDescent="0.3">
      <c r="A132" s="171" t="s">
        <v>28</v>
      </c>
      <c r="B132" s="15" t="s">
        <v>0</v>
      </c>
      <c r="C132" s="53">
        <v>3</v>
      </c>
      <c r="D132" s="53">
        <v>12</v>
      </c>
      <c r="E132" s="53">
        <v>32</v>
      </c>
      <c r="F132" s="53">
        <v>38</v>
      </c>
      <c r="G132" s="53">
        <v>13</v>
      </c>
      <c r="H132" s="54">
        <f t="shared" si="20"/>
        <v>98</v>
      </c>
    </row>
    <row r="133" spans="1:8" ht="15" customHeight="1" x14ac:dyDescent="0.3">
      <c r="A133" s="171"/>
      <c r="B133" s="15" t="s">
        <v>1</v>
      </c>
      <c r="C133" s="53">
        <v>748</v>
      </c>
      <c r="D133" s="53">
        <v>680</v>
      </c>
      <c r="E133" s="53">
        <v>1121</v>
      </c>
      <c r="F133" s="53">
        <v>1022</v>
      </c>
      <c r="G133" s="53">
        <v>154</v>
      </c>
      <c r="H133" s="54">
        <f t="shared" si="20"/>
        <v>3725</v>
      </c>
    </row>
    <row r="134" spans="1:8" ht="15" customHeight="1" x14ac:dyDescent="0.3">
      <c r="A134" s="171"/>
      <c r="B134" s="15" t="s">
        <v>2</v>
      </c>
      <c r="C134" s="53">
        <v>1419</v>
      </c>
      <c r="D134" s="53">
        <v>1284</v>
      </c>
      <c r="E134" s="53">
        <v>2277</v>
      </c>
      <c r="F134" s="53">
        <v>1907</v>
      </c>
      <c r="G134" s="53">
        <v>303</v>
      </c>
      <c r="H134" s="54">
        <f t="shared" si="20"/>
        <v>7190</v>
      </c>
    </row>
    <row r="135" spans="1:8" ht="15" customHeight="1" x14ac:dyDescent="0.3">
      <c r="A135" s="172" t="s">
        <v>29</v>
      </c>
      <c r="B135" s="10" t="s">
        <v>0</v>
      </c>
      <c r="C135" s="55">
        <v>3</v>
      </c>
      <c r="D135" s="55">
        <v>38</v>
      </c>
      <c r="E135" s="55">
        <v>68</v>
      </c>
      <c r="F135" s="55">
        <v>39</v>
      </c>
      <c r="G135" s="55">
        <v>9</v>
      </c>
      <c r="H135" s="56">
        <f t="shared" si="20"/>
        <v>157</v>
      </c>
    </row>
    <row r="136" spans="1:8" ht="15" customHeight="1" x14ac:dyDescent="0.3">
      <c r="A136" s="172"/>
      <c r="B136" s="10" t="s">
        <v>1</v>
      </c>
      <c r="C136" s="55">
        <v>83</v>
      </c>
      <c r="D136" s="55">
        <v>576</v>
      </c>
      <c r="E136" s="55">
        <v>1347</v>
      </c>
      <c r="F136" s="55">
        <v>865</v>
      </c>
      <c r="G136" s="55">
        <v>100</v>
      </c>
      <c r="H136" s="56">
        <f t="shared" si="20"/>
        <v>2971</v>
      </c>
    </row>
    <row r="137" spans="1:8" ht="15" customHeight="1" x14ac:dyDescent="0.3">
      <c r="A137" s="172"/>
      <c r="B137" s="10" t="s">
        <v>2</v>
      </c>
      <c r="C137" s="55">
        <v>149</v>
      </c>
      <c r="D137" s="55">
        <v>1222</v>
      </c>
      <c r="E137" s="55">
        <v>2650</v>
      </c>
      <c r="F137" s="55">
        <v>1627</v>
      </c>
      <c r="G137" s="55">
        <v>211</v>
      </c>
      <c r="H137" s="56">
        <f t="shared" si="20"/>
        <v>5859</v>
      </c>
    </row>
    <row r="138" spans="1:8" ht="15" customHeight="1" x14ac:dyDescent="0.3">
      <c r="A138" s="171" t="s">
        <v>30</v>
      </c>
      <c r="B138" s="15" t="s">
        <v>0</v>
      </c>
      <c r="C138" s="53">
        <v>7</v>
      </c>
      <c r="D138" s="53">
        <v>18</v>
      </c>
      <c r="E138" s="53">
        <v>41</v>
      </c>
      <c r="F138" s="53">
        <v>70</v>
      </c>
      <c r="G138" s="53">
        <v>15</v>
      </c>
      <c r="H138" s="54">
        <f t="shared" si="20"/>
        <v>151</v>
      </c>
    </row>
    <row r="139" spans="1:8" ht="15" customHeight="1" x14ac:dyDescent="0.3">
      <c r="A139" s="171"/>
      <c r="B139" s="15" t="s">
        <v>1</v>
      </c>
      <c r="C139" s="53">
        <v>1301</v>
      </c>
      <c r="D139" s="53">
        <v>940</v>
      </c>
      <c r="E139" s="53">
        <v>1039</v>
      </c>
      <c r="F139" s="53">
        <v>1605</v>
      </c>
      <c r="G139" s="53">
        <v>200</v>
      </c>
      <c r="H139" s="54">
        <f t="shared" si="20"/>
        <v>5085</v>
      </c>
    </row>
    <row r="140" spans="1:8" ht="15" customHeight="1" x14ac:dyDescent="0.3">
      <c r="A140" s="171"/>
      <c r="B140" s="15" t="s">
        <v>2</v>
      </c>
      <c r="C140" s="53">
        <v>3013</v>
      </c>
      <c r="D140" s="53">
        <v>1850</v>
      </c>
      <c r="E140" s="53">
        <v>1895</v>
      </c>
      <c r="F140" s="53">
        <v>3066</v>
      </c>
      <c r="G140" s="53">
        <v>375</v>
      </c>
      <c r="H140" s="54">
        <f t="shared" si="20"/>
        <v>10199</v>
      </c>
    </row>
    <row r="141" spans="1:8" ht="15" customHeight="1" x14ac:dyDescent="0.3">
      <c r="A141" s="173" t="s">
        <v>4</v>
      </c>
      <c r="B141" s="62" t="s">
        <v>0</v>
      </c>
      <c r="C141" s="63">
        <f>C126+C129+C132+C135+C138</f>
        <v>22</v>
      </c>
      <c r="D141" s="63">
        <f t="shared" ref="D141:H141" si="21">D126+D129+D132+D135+D138</f>
        <v>120</v>
      </c>
      <c r="E141" s="63">
        <f t="shared" si="21"/>
        <v>210</v>
      </c>
      <c r="F141" s="63">
        <f t="shared" si="21"/>
        <v>233</v>
      </c>
      <c r="G141" s="63">
        <f t="shared" si="21"/>
        <v>75</v>
      </c>
      <c r="H141" s="63">
        <f t="shared" si="21"/>
        <v>660</v>
      </c>
    </row>
    <row r="142" spans="1:8" ht="15" customHeight="1" x14ac:dyDescent="0.3">
      <c r="A142" s="173"/>
      <c r="B142" s="62" t="s">
        <v>1</v>
      </c>
      <c r="C142" s="63">
        <f t="shared" ref="C142:H142" si="22">C127+C130+C133+C136+C139</f>
        <v>2906</v>
      </c>
      <c r="D142" s="63">
        <f t="shared" si="22"/>
        <v>4020</v>
      </c>
      <c r="E142" s="63">
        <f t="shared" si="22"/>
        <v>5689</v>
      </c>
      <c r="F142" s="63">
        <f t="shared" si="22"/>
        <v>5556</v>
      </c>
      <c r="G142" s="63">
        <f t="shared" si="22"/>
        <v>911</v>
      </c>
      <c r="H142" s="63">
        <f t="shared" si="22"/>
        <v>19082</v>
      </c>
    </row>
    <row r="143" spans="1:8" ht="15" customHeight="1" x14ac:dyDescent="0.3">
      <c r="A143" s="173"/>
      <c r="B143" s="62" t="s">
        <v>2</v>
      </c>
      <c r="C143" s="63">
        <f t="shared" ref="C143:H143" si="23">C128+C131+C134+C137+C140</f>
        <v>6137</v>
      </c>
      <c r="D143" s="63">
        <f t="shared" si="23"/>
        <v>7958</v>
      </c>
      <c r="E143" s="63">
        <f t="shared" si="23"/>
        <v>11223</v>
      </c>
      <c r="F143" s="63">
        <f t="shared" si="23"/>
        <v>10538</v>
      </c>
      <c r="G143" s="63">
        <f t="shared" si="23"/>
        <v>1758</v>
      </c>
      <c r="H143" s="63">
        <f t="shared" si="23"/>
        <v>37614</v>
      </c>
    </row>
    <row r="144" spans="1:8" ht="15" customHeight="1" x14ac:dyDescent="0.3">
      <c r="A144" s="168" t="s">
        <v>126</v>
      </c>
      <c r="B144" s="168"/>
      <c r="C144" s="168"/>
      <c r="D144" s="168"/>
      <c r="E144" s="168"/>
      <c r="F144" s="168"/>
    </row>
    <row r="145" spans="1:8" ht="15" customHeight="1" x14ac:dyDescent="0.3">
      <c r="A145" s="59"/>
      <c r="B145" s="59"/>
      <c r="C145" s="59"/>
      <c r="D145" s="59"/>
    </row>
    <row r="146" spans="1:8" ht="15" customHeight="1" x14ac:dyDescent="0.3">
      <c r="A146" s="59"/>
      <c r="B146" s="59"/>
      <c r="C146" s="59"/>
      <c r="D146" s="59"/>
    </row>
    <row r="147" spans="1:8" ht="15" customHeight="1" x14ac:dyDescent="0.3">
      <c r="A147" s="170" t="s">
        <v>87</v>
      </c>
      <c r="B147" s="170"/>
      <c r="C147" s="170"/>
      <c r="D147" s="170"/>
      <c r="E147" s="170"/>
      <c r="F147" s="170"/>
      <c r="G147" s="170"/>
      <c r="H147" s="170"/>
    </row>
    <row r="148" spans="1:8" ht="15" customHeight="1" x14ac:dyDescent="0.3">
      <c r="A148" s="170" t="s">
        <v>93</v>
      </c>
      <c r="B148" s="170"/>
      <c r="C148" s="170"/>
      <c r="D148" s="170"/>
      <c r="E148" s="170"/>
      <c r="F148" s="170"/>
      <c r="G148" s="170"/>
      <c r="H148" s="170"/>
    </row>
    <row r="149" spans="1:8" ht="15" customHeight="1" x14ac:dyDescent="0.3">
      <c r="A149" s="60" t="s">
        <v>49</v>
      </c>
      <c r="B149" s="61"/>
      <c r="C149" s="61" t="s">
        <v>50</v>
      </c>
      <c r="D149" s="61" t="s">
        <v>51</v>
      </c>
      <c r="E149" s="61" t="s">
        <v>52</v>
      </c>
      <c r="F149" s="61" t="s">
        <v>57</v>
      </c>
      <c r="G149" s="61" t="s">
        <v>3</v>
      </c>
      <c r="H149" s="61" t="s">
        <v>53</v>
      </c>
    </row>
    <row r="150" spans="1:8" ht="15" customHeight="1" x14ac:dyDescent="0.3">
      <c r="A150" s="171" t="s">
        <v>26</v>
      </c>
      <c r="B150" s="15" t="s">
        <v>0</v>
      </c>
      <c r="C150" s="53">
        <v>7</v>
      </c>
      <c r="D150" s="53">
        <v>23</v>
      </c>
      <c r="E150" s="53">
        <v>31</v>
      </c>
      <c r="F150" s="53">
        <v>62</v>
      </c>
      <c r="G150" s="53">
        <v>28</v>
      </c>
      <c r="H150" s="54">
        <f>SUM(C150:G150)</f>
        <v>151</v>
      </c>
    </row>
    <row r="151" spans="1:8" ht="15" customHeight="1" x14ac:dyDescent="0.3">
      <c r="A151" s="171"/>
      <c r="B151" s="15" t="s">
        <v>1</v>
      </c>
      <c r="C151" s="53">
        <v>756</v>
      </c>
      <c r="D151" s="53">
        <v>1580</v>
      </c>
      <c r="E151" s="53">
        <v>1635</v>
      </c>
      <c r="F151" s="53">
        <v>1767</v>
      </c>
      <c r="G151" s="53">
        <v>305</v>
      </c>
      <c r="H151" s="54">
        <f t="shared" ref="H151:H164" si="24">SUM(C151:G151)</f>
        <v>6043</v>
      </c>
    </row>
    <row r="152" spans="1:8" ht="15" customHeight="1" x14ac:dyDescent="0.3">
      <c r="A152" s="171"/>
      <c r="B152" s="15" t="s">
        <v>2</v>
      </c>
      <c r="C152" s="53">
        <v>1522</v>
      </c>
      <c r="D152" s="53">
        <v>2991</v>
      </c>
      <c r="E152" s="53">
        <v>3136</v>
      </c>
      <c r="F152" s="53">
        <v>3428</v>
      </c>
      <c r="G152" s="53">
        <v>576</v>
      </c>
      <c r="H152" s="54">
        <f t="shared" si="24"/>
        <v>11653</v>
      </c>
    </row>
    <row r="153" spans="1:8" ht="15" customHeight="1" x14ac:dyDescent="0.3">
      <c r="A153" s="172" t="s">
        <v>27</v>
      </c>
      <c r="B153" s="10" t="s">
        <v>0</v>
      </c>
      <c r="C153" s="55">
        <v>1</v>
      </c>
      <c r="D153" s="55">
        <v>27</v>
      </c>
      <c r="E153" s="55">
        <v>36</v>
      </c>
      <c r="F153" s="55">
        <v>31</v>
      </c>
      <c r="G153" s="55">
        <v>13</v>
      </c>
      <c r="H153" s="56">
        <f t="shared" si="24"/>
        <v>108</v>
      </c>
    </row>
    <row r="154" spans="1:8" ht="15" customHeight="1" x14ac:dyDescent="0.3">
      <c r="A154" s="172"/>
      <c r="B154" s="10" t="s">
        <v>1</v>
      </c>
      <c r="C154" s="55">
        <v>8</v>
      </c>
      <c r="D154" s="55">
        <v>339</v>
      </c>
      <c r="E154" s="55">
        <v>609</v>
      </c>
      <c r="F154" s="55">
        <v>624</v>
      </c>
      <c r="G154" s="55">
        <v>192</v>
      </c>
      <c r="H154" s="56">
        <f t="shared" si="24"/>
        <v>1772</v>
      </c>
    </row>
    <row r="155" spans="1:8" ht="15" customHeight="1" x14ac:dyDescent="0.3">
      <c r="A155" s="172"/>
      <c r="B155" s="10" t="s">
        <v>2</v>
      </c>
      <c r="C155" s="55">
        <v>16</v>
      </c>
      <c r="D155" s="55">
        <v>767</v>
      </c>
      <c r="E155" s="55">
        <v>1212</v>
      </c>
      <c r="F155" s="55">
        <v>1149</v>
      </c>
      <c r="G155" s="55">
        <v>368</v>
      </c>
      <c r="H155" s="56">
        <f t="shared" si="24"/>
        <v>3512</v>
      </c>
    </row>
    <row r="156" spans="1:8" ht="15" customHeight="1" x14ac:dyDescent="0.3">
      <c r="A156" s="171" t="s">
        <v>28</v>
      </c>
      <c r="B156" s="15" t="s">
        <v>0</v>
      </c>
      <c r="C156" s="53">
        <v>3</v>
      </c>
      <c r="D156" s="53">
        <v>13</v>
      </c>
      <c r="E156" s="53">
        <v>32</v>
      </c>
      <c r="F156" s="53">
        <v>40</v>
      </c>
      <c r="G156" s="53">
        <v>13</v>
      </c>
      <c r="H156" s="54">
        <f t="shared" si="24"/>
        <v>101</v>
      </c>
    </row>
    <row r="157" spans="1:8" ht="15" customHeight="1" x14ac:dyDescent="0.3">
      <c r="A157" s="171"/>
      <c r="B157" s="15" t="s">
        <v>1</v>
      </c>
      <c r="C157" s="53">
        <v>748</v>
      </c>
      <c r="D157" s="53">
        <v>723</v>
      </c>
      <c r="E157" s="53">
        <v>1133</v>
      </c>
      <c r="F157" s="53">
        <v>1063</v>
      </c>
      <c r="G157" s="53">
        <v>156</v>
      </c>
      <c r="H157" s="54">
        <f t="shared" si="24"/>
        <v>3823</v>
      </c>
    </row>
    <row r="158" spans="1:8" ht="15" customHeight="1" x14ac:dyDescent="0.3">
      <c r="A158" s="171"/>
      <c r="B158" s="15" t="s">
        <v>2</v>
      </c>
      <c r="C158" s="53">
        <v>1419</v>
      </c>
      <c r="D158" s="53">
        <v>1367</v>
      </c>
      <c r="E158" s="53">
        <v>2225</v>
      </c>
      <c r="F158" s="53">
        <v>1976</v>
      </c>
      <c r="G158" s="53">
        <v>307</v>
      </c>
      <c r="H158" s="54">
        <f t="shared" si="24"/>
        <v>7294</v>
      </c>
    </row>
    <row r="159" spans="1:8" ht="15" customHeight="1" x14ac:dyDescent="0.3">
      <c r="A159" s="172" t="s">
        <v>29</v>
      </c>
      <c r="B159" s="10" t="s">
        <v>0</v>
      </c>
      <c r="C159" s="55">
        <v>3</v>
      </c>
      <c r="D159" s="55">
        <v>35</v>
      </c>
      <c r="E159" s="55">
        <v>65</v>
      </c>
      <c r="F159" s="55">
        <v>40</v>
      </c>
      <c r="G159" s="55">
        <v>13</v>
      </c>
      <c r="H159" s="56">
        <f t="shared" si="24"/>
        <v>156</v>
      </c>
    </row>
    <row r="160" spans="1:8" ht="15" customHeight="1" x14ac:dyDescent="0.3">
      <c r="A160" s="172"/>
      <c r="B160" s="10" t="s">
        <v>1</v>
      </c>
      <c r="C160" s="55">
        <v>83</v>
      </c>
      <c r="D160" s="55">
        <v>550</v>
      </c>
      <c r="E160" s="55">
        <v>1294</v>
      </c>
      <c r="F160" s="55">
        <v>881</v>
      </c>
      <c r="G160" s="55">
        <v>149</v>
      </c>
      <c r="H160" s="56">
        <f t="shared" si="24"/>
        <v>2957</v>
      </c>
    </row>
    <row r="161" spans="1:8" ht="15" customHeight="1" x14ac:dyDescent="0.3">
      <c r="A161" s="172"/>
      <c r="B161" s="10" t="s">
        <v>2</v>
      </c>
      <c r="C161" s="55">
        <v>149</v>
      </c>
      <c r="D161" s="55">
        <v>1163</v>
      </c>
      <c r="E161" s="55">
        <v>2554</v>
      </c>
      <c r="F161" s="55">
        <v>1667</v>
      </c>
      <c r="G161" s="55">
        <v>304</v>
      </c>
      <c r="H161" s="56">
        <f t="shared" si="24"/>
        <v>5837</v>
      </c>
    </row>
    <row r="162" spans="1:8" ht="15" customHeight="1" x14ac:dyDescent="0.3">
      <c r="A162" s="171" t="s">
        <v>30</v>
      </c>
      <c r="B162" s="15" t="s">
        <v>0</v>
      </c>
      <c r="C162" s="53">
        <v>7</v>
      </c>
      <c r="D162" s="53">
        <v>15</v>
      </c>
      <c r="E162" s="53">
        <v>44</v>
      </c>
      <c r="F162" s="53">
        <v>67</v>
      </c>
      <c r="G162" s="53">
        <v>15</v>
      </c>
      <c r="H162" s="54">
        <f t="shared" si="24"/>
        <v>148</v>
      </c>
    </row>
    <row r="163" spans="1:8" ht="15" customHeight="1" x14ac:dyDescent="0.3">
      <c r="A163" s="171"/>
      <c r="B163" s="15" t="s">
        <v>1</v>
      </c>
      <c r="C163" s="53">
        <v>1301</v>
      </c>
      <c r="D163" s="53">
        <v>790</v>
      </c>
      <c r="E163" s="53">
        <v>1375</v>
      </c>
      <c r="F163" s="53">
        <v>1535</v>
      </c>
      <c r="G163" s="53">
        <v>206</v>
      </c>
      <c r="H163" s="54">
        <f t="shared" si="24"/>
        <v>5207</v>
      </c>
    </row>
    <row r="164" spans="1:8" ht="15" customHeight="1" x14ac:dyDescent="0.3">
      <c r="A164" s="171"/>
      <c r="B164" s="15" t="s">
        <v>2</v>
      </c>
      <c r="C164" s="53">
        <v>3013</v>
      </c>
      <c r="D164" s="53">
        <v>1568</v>
      </c>
      <c r="E164" s="53">
        <v>2617</v>
      </c>
      <c r="F164" s="53">
        <v>2922</v>
      </c>
      <c r="G164" s="53">
        <v>375</v>
      </c>
      <c r="H164" s="54">
        <f t="shared" si="24"/>
        <v>10495</v>
      </c>
    </row>
    <row r="165" spans="1:8" ht="15" customHeight="1" x14ac:dyDescent="0.3">
      <c r="A165" s="173" t="s">
        <v>4</v>
      </c>
      <c r="B165" s="62" t="s">
        <v>0</v>
      </c>
      <c r="C165" s="63">
        <f>C150+C153+C156+C159+C162</f>
        <v>21</v>
      </c>
      <c r="D165" s="63">
        <f t="shared" ref="D165:H165" si="25">D150+D153+D156+D159+D162</f>
        <v>113</v>
      </c>
      <c r="E165" s="63">
        <f t="shared" si="25"/>
        <v>208</v>
      </c>
      <c r="F165" s="63">
        <f t="shared" si="25"/>
        <v>240</v>
      </c>
      <c r="G165" s="63">
        <f t="shared" si="25"/>
        <v>82</v>
      </c>
      <c r="H165" s="63">
        <f t="shared" si="25"/>
        <v>664</v>
      </c>
    </row>
    <row r="166" spans="1:8" ht="15" customHeight="1" x14ac:dyDescent="0.3">
      <c r="A166" s="173"/>
      <c r="B166" s="62" t="s">
        <v>1</v>
      </c>
      <c r="C166" s="63">
        <f t="shared" ref="C166:H166" si="26">C151+C154+C157+C160+C163</f>
        <v>2896</v>
      </c>
      <c r="D166" s="63">
        <f t="shared" si="26"/>
        <v>3982</v>
      </c>
      <c r="E166" s="63">
        <f t="shared" si="26"/>
        <v>6046</v>
      </c>
      <c r="F166" s="63">
        <f t="shared" si="26"/>
        <v>5870</v>
      </c>
      <c r="G166" s="63">
        <f t="shared" si="26"/>
        <v>1008</v>
      </c>
      <c r="H166" s="63">
        <f t="shared" si="26"/>
        <v>19802</v>
      </c>
    </row>
    <row r="167" spans="1:8" ht="15" customHeight="1" x14ac:dyDescent="0.3">
      <c r="A167" s="173"/>
      <c r="B167" s="62" t="s">
        <v>2</v>
      </c>
      <c r="C167" s="63">
        <f t="shared" ref="C167:H167" si="27">C152+C155+C158+C161+C164</f>
        <v>6119</v>
      </c>
      <c r="D167" s="63">
        <f t="shared" si="27"/>
        <v>7856</v>
      </c>
      <c r="E167" s="63">
        <f t="shared" si="27"/>
        <v>11744</v>
      </c>
      <c r="F167" s="63">
        <f t="shared" si="27"/>
        <v>11142</v>
      </c>
      <c r="G167" s="63">
        <f t="shared" si="27"/>
        <v>1930</v>
      </c>
      <c r="H167" s="63">
        <f t="shared" si="27"/>
        <v>38791</v>
      </c>
    </row>
    <row r="168" spans="1:8" ht="15" customHeight="1" x14ac:dyDescent="0.3">
      <c r="A168" s="168" t="s">
        <v>126</v>
      </c>
      <c r="B168" s="168"/>
      <c r="C168" s="168"/>
      <c r="D168" s="168"/>
      <c r="E168" s="168"/>
      <c r="F168" s="168"/>
    </row>
    <row r="169" spans="1:8" ht="15" customHeight="1" x14ac:dyDescent="0.3">
      <c r="A169" s="59"/>
      <c r="B169" s="59"/>
      <c r="C169" s="59"/>
      <c r="D169" s="59"/>
    </row>
    <row r="170" spans="1:8" ht="15" customHeight="1" x14ac:dyDescent="0.3">
      <c r="A170" s="59"/>
      <c r="B170" s="59"/>
      <c r="C170" s="59"/>
      <c r="D170" s="59"/>
    </row>
    <row r="171" spans="1:8" ht="15" customHeight="1" x14ac:dyDescent="0.3">
      <c r="A171" s="170" t="s">
        <v>87</v>
      </c>
      <c r="B171" s="170"/>
      <c r="C171" s="170"/>
      <c r="D171" s="170"/>
      <c r="E171" s="170"/>
      <c r="F171" s="170"/>
      <c r="G171" s="170"/>
      <c r="H171" s="170"/>
    </row>
    <row r="172" spans="1:8" ht="15" customHeight="1" x14ac:dyDescent="0.3">
      <c r="A172" s="170" t="s">
        <v>94</v>
      </c>
      <c r="B172" s="170"/>
      <c r="C172" s="170"/>
      <c r="D172" s="170"/>
      <c r="E172" s="170"/>
      <c r="F172" s="170"/>
      <c r="G172" s="170"/>
      <c r="H172" s="170"/>
    </row>
    <row r="173" spans="1:8" ht="15" customHeight="1" x14ac:dyDescent="0.3">
      <c r="A173" s="60" t="s">
        <v>49</v>
      </c>
      <c r="B173" s="61"/>
      <c r="C173" s="61" t="s">
        <v>50</v>
      </c>
      <c r="D173" s="61" t="s">
        <v>51</v>
      </c>
      <c r="E173" s="61" t="s">
        <v>52</v>
      </c>
      <c r="F173" s="61" t="s">
        <v>57</v>
      </c>
      <c r="G173" s="61" t="s">
        <v>3</v>
      </c>
      <c r="H173" s="61" t="s">
        <v>53</v>
      </c>
    </row>
    <row r="174" spans="1:8" ht="15" customHeight="1" x14ac:dyDescent="0.3">
      <c r="A174" s="171" t="s">
        <v>26</v>
      </c>
      <c r="B174" s="15" t="s">
        <v>0</v>
      </c>
      <c r="C174" s="53">
        <v>7</v>
      </c>
      <c r="D174" s="53">
        <v>22</v>
      </c>
      <c r="E174" s="53">
        <v>29</v>
      </c>
      <c r="F174" s="53">
        <v>65</v>
      </c>
      <c r="G174" s="53">
        <v>28</v>
      </c>
      <c r="H174" s="54">
        <f>SUM(C174:G174)</f>
        <v>151</v>
      </c>
    </row>
    <row r="175" spans="1:8" ht="15" customHeight="1" x14ac:dyDescent="0.3">
      <c r="A175" s="171"/>
      <c r="B175" s="15" t="s">
        <v>1</v>
      </c>
      <c r="C175" s="53">
        <v>726</v>
      </c>
      <c r="D175" s="53">
        <v>1576</v>
      </c>
      <c r="E175" s="53">
        <v>1599</v>
      </c>
      <c r="F175" s="53">
        <v>1847</v>
      </c>
      <c r="G175" s="53">
        <v>305</v>
      </c>
      <c r="H175" s="54">
        <f t="shared" ref="H175:H182" si="28">SUM(C175:G175)</f>
        <v>6053</v>
      </c>
    </row>
    <row r="176" spans="1:8" ht="15" customHeight="1" x14ac:dyDescent="0.3">
      <c r="A176" s="171"/>
      <c r="B176" s="15" t="s">
        <v>2</v>
      </c>
      <c r="C176" s="53">
        <v>1460</v>
      </c>
      <c r="D176" s="53">
        <v>2976</v>
      </c>
      <c r="E176" s="53">
        <v>3048</v>
      </c>
      <c r="F176" s="53">
        <v>3576</v>
      </c>
      <c r="G176" s="53">
        <v>576</v>
      </c>
      <c r="H176" s="54">
        <f t="shared" si="28"/>
        <v>11636</v>
      </c>
    </row>
    <row r="177" spans="1:8" ht="15" customHeight="1" x14ac:dyDescent="0.3">
      <c r="A177" s="172" t="s">
        <v>27</v>
      </c>
      <c r="B177" s="10" t="s">
        <v>0</v>
      </c>
      <c r="C177" s="55">
        <v>1</v>
      </c>
      <c r="D177" s="55">
        <v>26</v>
      </c>
      <c r="E177" s="55">
        <v>36</v>
      </c>
      <c r="F177" s="55">
        <v>32</v>
      </c>
      <c r="G177" s="55">
        <v>13</v>
      </c>
      <c r="H177" s="56">
        <f t="shared" si="28"/>
        <v>108</v>
      </c>
    </row>
    <row r="178" spans="1:8" ht="15" customHeight="1" x14ac:dyDescent="0.3">
      <c r="A178" s="172"/>
      <c r="B178" s="10" t="s">
        <v>1</v>
      </c>
      <c r="C178" s="55">
        <v>8</v>
      </c>
      <c r="D178" s="55">
        <v>319</v>
      </c>
      <c r="E178" s="55">
        <v>609</v>
      </c>
      <c r="F178" s="55">
        <v>634</v>
      </c>
      <c r="G178" s="55">
        <v>192</v>
      </c>
      <c r="H178" s="56">
        <f t="shared" si="28"/>
        <v>1762</v>
      </c>
    </row>
    <row r="179" spans="1:8" ht="15" customHeight="1" x14ac:dyDescent="0.3">
      <c r="A179" s="172"/>
      <c r="B179" s="10" t="s">
        <v>2</v>
      </c>
      <c r="C179" s="55">
        <v>16</v>
      </c>
      <c r="D179" s="55">
        <v>733</v>
      </c>
      <c r="E179" s="55">
        <v>1212</v>
      </c>
      <c r="F179" s="55">
        <v>1169</v>
      </c>
      <c r="G179" s="55">
        <v>368</v>
      </c>
      <c r="H179" s="56">
        <f t="shared" si="28"/>
        <v>3498</v>
      </c>
    </row>
    <row r="180" spans="1:8" ht="15" customHeight="1" x14ac:dyDescent="0.3">
      <c r="A180" s="171" t="s">
        <v>28</v>
      </c>
      <c r="B180" s="15" t="s">
        <v>0</v>
      </c>
      <c r="C180" s="53">
        <v>3</v>
      </c>
      <c r="D180" s="53">
        <v>13</v>
      </c>
      <c r="E180" s="53">
        <v>32</v>
      </c>
      <c r="F180" s="53">
        <v>42</v>
      </c>
      <c r="G180" s="53">
        <v>14</v>
      </c>
      <c r="H180" s="54">
        <f t="shared" si="28"/>
        <v>104</v>
      </c>
    </row>
    <row r="181" spans="1:8" ht="15" customHeight="1" x14ac:dyDescent="0.3">
      <c r="A181" s="171"/>
      <c r="B181" s="15" t="s">
        <v>1</v>
      </c>
      <c r="C181" s="53">
        <v>722</v>
      </c>
      <c r="D181" s="53">
        <v>723</v>
      </c>
      <c r="E181" s="53">
        <v>1144</v>
      </c>
      <c r="F181" s="53">
        <v>1110</v>
      </c>
      <c r="G181" s="53">
        <v>165</v>
      </c>
      <c r="H181" s="54">
        <f t="shared" si="28"/>
        <v>3864</v>
      </c>
    </row>
    <row r="182" spans="1:8" ht="15" customHeight="1" x14ac:dyDescent="0.3">
      <c r="A182" s="171"/>
      <c r="B182" s="15" t="s">
        <v>2</v>
      </c>
      <c r="C182" s="53">
        <v>1370</v>
      </c>
      <c r="D182" s="53">
        <v>1367</v>
      </c>
      <c r="E182" s="53">
        <v>2251</v>
      </c>
      <c r="F182" s="53">
        <v>2062</v>
      </c>
      <c r="G182" s="53">
        <v>326</v>
      </c>
      <c r="H182" s="54">
        <f t="shared" si="28"/>
        <v>7376</v>
      </c>
    </row>
    <row r="183" spans="1:8" ht="15" customHeight="1" x14ac:dyDescent="0.3">
      <c r="A183" s="172" t="s">
        <v>29</v>
      </c>
      <c r="B183" s="10" t="s">
        <v>0</v>
      </c>
      <c r="C183" s="55">
        <v>2</v>
      </c>
      <c r="D183" s="55">
        <v>26</v>
      </c>
      <c r="E183" s="55">
        <v>65</v>
      </c>
      <c r="F183" s="55">
        <v>42</v>
      </c>
      <c r="G183" s="55">
        <v>12</v>
      </c>
      <c r="H183" s="56">
        <f>SUM(C183:G183)</f>
        <v>147</v>
      </c>
    </row>
    <row r="184" spans="1:8" ht="15" customHeight="1" x14ac:dyDescent="0.3">
      <c r="A184" s="172"/>
      <c r="B184" s="10" t="s">
        <v>1</v>
      </c>
      <c r="C184" s="55">
        <v>43</v>
      </c>
      <c r="D184" s="55">
        <v>378</v>
      </c>
      <c r="E184" s="55">
        <v>1308</v>
      </c>
      <c r="F184" s="55">
        <v>910</v>
      </c>
      <c r="G184" s="55">
        <v>136</v>
      </c>
      <c r="H184" s="56">
        <f t="shared" ref="H184:H185" si="29">SUM(C184:G184)</f>
        <v>2775</v>
      </c>
    </row>
    <row r="185" spans="1:8" ht="15" customHeight="1" x14ac:dyDescent="0.3">
      <c r="A185" s="172"/>
      <c r="B185" s="10" t="s">
        <v>2</v>
      </c>
      <c r="C185" s="55">
        <v>82</v>
      </c>
      <c r="D185" s="55">
        <v>841</v>
      </c>
      <c r="E185" s="55">
        <v>2554</v>
      </c>
      <c r="F185" s="55">
        <v>1719</v>
      </c>
      <c r="G185" s="55">
        <v>279</v>
      </c>
      <c r="H185" s="56">
        <f t="shared" si="29"/>
        <v>5475</v>
      </c>
    </row>
    <row r="186" spans="1:8" ht="15" customHeight="1" x14ac:dyDescent="0.3">
      <c r="A186" s="171" t="s">
        <v>30</v>
      </c>
      <c r="B186" s="15" t="s">
        <v>0</v>
      </c>
      <c r="C186" s="53">
        <v>5</v>
      </c>
      <c r="D186" s="53">
        <v>12</v>
      </c>
      <c r="E186" s="53">
        <v>46</v>
      </c>
      <c r="F186" s="53">
        <v>69</v>
      </c>
      <c r="G186" s="53">
        <v>15</v>
      </c>
      <c r="H186" s="54">
        <f>SUM(C186:G186)</f>
        <v>147</v>
      </c>
    </row>
    <row r="187" spans="1:8" ht="15" customHeight="1" x14ac:dyDescent="0.3">
      <c r="A187" s="171"/>
      <c r="B187" s="15" t="s">
        <v>1</v>
      </c>
      <c r="C187" s="53">
        <v>1201</v>
      </c>
      <c r="D187" s="53">
        <v>652</v>
      </c>
      <c r="E187" s="53">
        <v>1472</v>
      </c>
      <c r="F187" s="53">
        <v>1562</v>
      </c>
      <c r="G187" s="53">
        <v>206</v>
      </c>
      <c r="H187" s="54">
        <f t="shared" ref="H187:H188" si="30">SUM(C187:G187)</f>
        <v>5093</v>
      </c>
    </row>
    <row r="188" spans="1:8" ht="15" customHeight="1" x14ac:dyDescent="0.3">
      <c r="A188" s="171"/>
      <c r="B188" s="15" t="s">
        <v>2</v>
      </c>
      <c r="C188" s="53">
        <v>2795</v>
      </c>
      <c r="D188" s="53">
        <v>1304</v>
      </c>
      <c r="E188" s="53">
        <v>2813</v>
      </c>
      <c r="F188" s="53">
        <v>2972</v>
      </c>
      <c r="G188" s="53">
        <v>375</v>
      </c>
      <c r="H188" s="54">
        <f t="shared" si="30"/>
        <v>10259</v>
      </c>
    </row>
    <row r="189" spans="1:8" ht="15" customHeight="1" x14ac:dyDescent="0.3">
      <c r="A189" s="173" t="s">
        <v>4</v>
      </c>
      <c r="B189" s="62" t="s">
        <v>0</v>
      </c>
      <c r="C189" s="63">
        <f>C174+C177+C180+C183+C186</f>
        <v>18</v>
      </c>
      <c r="D189" s="63">
        <f t="shared" ref="D189:H189" si="31">D174+D177+D180+D183+D186</f>
        <v>99</v>
      </c>
      <c r="E189" s="63">
        <f t="shared" si="31"/>
        <v>208</v>
      </c>
      <c r="F189" s="63">
        <f t="shared" si="31"/>
        <v>250</v>
      </c>
      <c r="G189" s="63">
        <f t="shared" si="31"/>
        <v>82</v>
      </c>
      <c r="H189" s="63">
        <f t="shared" si="31"/>
        <v>657</v>
      </c>
    </row>
    <row r="190" spans="1:8" ht="15" customHeight="1" x14ac:dyDescent="0.3">
      <c r="A190" s="173"/>
      <c r="B190" s="62" t="s">
        <v>1</v>
      </c>
      <c r="C190" s="63">
        <f t="shared" ref="C190:H190" si="32">C175+C178+C181+C184+C187</f>
        <v>2700</v>
      </c>
      <c r="D190" s="63">
        <f t="shared" si="32"/>
        <v>3648</v>
      </c>
      <c r="E190" s="63">
        <f t="shared" si="32"/>
        <v>6132</v>
      </c>
      <c r="F190" s="63">
        <f t="shared" si="32"/>
        <v>6063</v>
      </c>
      <c r="G190" s="63">
        <f t="shared" si="32"/>
        <v>1004</v>
      </c>
      <c r="H190" s="63">
        <f t="shared" si="32"/>
        <v>19547</v>
      </c>
    </row>
    <row r="191" spans="1:8" ht="15" customHeight="1" x14ac:dyDescent="0.3">
      <c r="A191" s="173"/>
      <c r="B191" s="62" t="s">
        <v>2</v>
      </c>
      <c r="C191" s="63">
        <f t="shared" ref="C191:H191" si="33">C176+C179+C182+C185+C188</f>
        <v>5723</v>
      </c>
      <c r="D191" s="63">
        <f t="shared" si="33"/>
        <v>7221</v>
      </c>
      <c r="E191" s="63">
        <f t="shared" si="33"/>
        <v>11878</v>
      </c>
      <c r="F191" s="63">
        <f t="shared" si="33"/>
        <v>11498</v>
      </c>
      <c r="G191" s="63">
        <f t="shared" si="33"/>
        <v>1924</v>
      </c>
      <c r="H191" s="63">
        <f t="shared" si="33"/>
        <v>38244</v>
      </c>
    </row>
    <row r="192" spans="1:8" ht="15" customHeight="1" x14ac:dyDescent="0.3">
      <c r="A192" s="168" t="s">
        <v>126</v>
      </c>
      <c r="B192" s="168"/>
      <c r="C192" s="168"/>
      <c r="D192" s="168"/>
      <c r="E192" s="168"/>
      <c r="F192" s="168"/>
    </row>
    <row r="195" spans="1:8" ht="15" customHeight="1" x14ac:dyDescent="0.3">
      <c r="A195" s="170" t="s">
        <v>87</v>
      </c>
      <c r="B195" s="170"/>
      <c r="C195" s="170"/>
      <c r="D195" s="170"/>
      <c r="E195" s="170"/>
      <c r="F195" s="170"/>
      <c r="G195" s="170"/>
      <c r="H195" s="170"/>
    </row>
    <row r="196" spans="1:8" ht="15" customHeight="1" x14ac:dyDescent="0.3">
      <c r="A196" s="170" t="s">
        <v>95</v>
      </c>
      <c r="B196" s="170"/>
      <c r="C196" s="170"/>
      <c r="D196" s="170"/>
      <c r="E196" s="170"/>
      <c r="F196" s="170"/>
      <c r="G196" s="170"/>
      <c r="H196" s="170"/>
    </row>
    <row r="197" spans="1:8" ht="15" customHeight="1" x14ac:dyDescent="0.3">
      <c r="A197" s="60" t="s">
        <v>49</v>
      </c>
      <c r="B197" s="61"/>
      <c r="C197" s="61" t="s">
        <v>50</v>
      </c>
      <c r="D197" s="61" t="s">
        <v>51</v>
      </c>
      <c r="E197" s="61" t="s">
        <v>52</v>
      </c>
      <c r="F197" s="61" t="s">
        <v>57</v>
      </c>
      <c r="G197" s="61" t="s">
        <v>3</v>
      </c>
      <c r="H197" s="61" t="s">
        <v>53</v>
      </c>
    </row>
    <row r="198" spans="1:8" ht="15" customHeight="1" x14ac:dyDescent="0.3">
      <c r="A198" s="171" t="s">
        <v>26</v>
      </c>
      <c r="B198" s="15" t="s">
        <v>0</v>
      </c>
      <c r="C198" s="53">
        <v>6</v>
      </c>
      <c r="D198" s="53">
        <v>22</v>
      </c>
      <c r="E198" s="53">
        <v>28</v>
      </c>
      <c r="F198" s="53">
        <v>64</v>
      </c>
      <c r="G198" s="53">
        <v>27</v>
      </c>
      <c r="H198" s="54">
        <f>SUM(C198:G198)</f>
        <v>147</v>
      </c>
    </row>
    <row r="199" spans="1:8" ht="15" customHeight="1" x14ac:dyDescent="0.3">
      <c r="A199" s="171"/>
      <c r="B199" s="15" t="s">
        <v>1</v>
      </c>
      <c r="C199" s="53">
        <v>650</v>
      </c>
      <c r="D199" s="53">
        <v>1576</v>
      </c>
      <c r="E199" s="53">
        <v>1555</v>
      </c>
      <c r="F199" s="53">
        <v>1819</v>
      </c>
      <c r="G199" s="53">
        <v>293</v>
      </c>
      <c r="H199" s="54">
        <f t="shared" ref="H199:H212" si="34">SUM(C199:G199)</f>
        <v>5893</v>
      </c>
    </row>
    <row r="200" spans="1:8" ht="15" customHeight="1" x14ac:dyDescent="0.3">
      <c r="A200" s="171"/>
      <c r="B200" s="15" t="s">
        <v>2</v>
      </c>
      <c r="C200" s="53">
        <v>1282</v>
      </c>
      <c r="D200" s="53">
        <v>2976</v>
      </c>
      <c r="E200" s="53">
        <v>2957</v>
      </c>
      <c r="F200" s="53">
        <v>3520</v>
      </c>
      <c r="G200" s="53">
        <v>555</v>
      </c>
      <c r="H200" s="54">
        <f t="shared" si="34"/>
        <v>11290</v>
      </c>
    </row>
    <row r="201" spans="1:8" ht="15" customHeight="1" x14ac:dyDescent="0.3">
      <c r="A201" s="172" t="s">
        <v>27</v>
      </c>
      <c r="B201" s="10" t="s">
        <v>0</v>
      </c>
      <c r="C201" s="55">
        <v>1</v>
      </c>
      <c r="D201" s="55">
        <v>25</v>
      </c>
      <c r="E201" s="55">
        <v>33</v>
      </c>
      <c r="F201" s="55">
        <v>34</v>
      </c>
      <c r="G201" s="55">
        <v>12</v>
      </c>
      <c r="H201" s="56">
        <f t="shared" si="34"/>
        <v>105</v>
      </c>
    </row>
    <row r="202" spans="1:8" ht="15" customHeight="1" x14ac:dyDescent="0.3">
      <c r="A202" s="172"/>
      <c r="B202" s="10" t="s">
        <v>1</v>
      </c>
      <c r="C202" s="55">
        <v>8</v>
      </c>
      <c r="D202" s="55">
        <v>312</v>
      </c>
      <c r="E202" s="55">
        <v>565</v>
      </c>
      <c r="F202" s="55">
        <v>681</v>
      </c>
      <c r="G202" s="55">
        <v>176</v>
      </c>
      <c r="H202" s="56">
        <f t="shared" si="34"/>
        <v>1742</v>
      </c>
    </row>
    <row r="203" spans="1:8" ht="15" customHeight="1" x14ac:dyDescent="0.3">
      <c r="A203" s="172"/>
      <c r="B203" s="10" t="s">
        <v>2</v>
      </c>
      <c r="C203" s="55">
        <v>16</v>
      </c>
      <c r="D203" s="55">
        <v>716</v>
      </c>
      <c r="E203" s="55">
        <v>1131</v>
      </c>
      <c r="F203" s="55">
        <v>1257</v>
      </c>
      <c r="G203" s="55">
        <v>336</v>
      </c>
      <c r="H203" s="56">
        <f t="shared" si="34"/>
        <v>3456</v>
      </c>
    </row>
    <row r="204" spans="1:8" ht="15" customHeight="1" x14ac:dyDescent="0.3">
      <c r="A204" s="171" t="s">
        <v>28</v>
      </c>
      <c r="B204" s="15" t="s">
        <v>0</v>
      </c>
      <c r="C204" s="53">
        <v>3</v>
      </c>
      <c r="D204" s="53">
        <v>11</v>
      </c>
      <c r="E204" s="53">
        <v>30</v>
      </c>
      <c r="F204" s="53">
        <v>46</v>
      </c>
      <c r="G204" s="53">
        <v>14</v>
      </c>
      <c r="H204" s="54">
        <f t="shared" si="34"/>
        <v>104</v>
      </c>
    </row>
    <row r="205" spans="1:8" ht="15" customHeight="1" x14ac:dyDescent="0.3">
      <c r="A205" s="171"/>
      <c r="B205" s="15" t="s">
        <v>1</v>
      </c>
      <c r="C205" s="53">
        <v>722</v>
      </c>
      <c r="D205" s="53">
        <v>667</v>
      </c>
      <c r="E205" s="53">
        <v>1087</v>
      </c>
      <c r="F205" s="53">
        <v>1249</v>
      </c>
      <c r="G205" s="53">
        <v>165</v>
      </c>
      <c r="H205" s="54">
        <f t="shared" si="34"/>
        <v>3890</v>
      </c>
    </row>
    <row r="206" spans="1:8" ht="15" customHeight="1" x14ac:dyDescent="0.3">
      <c r="A206" s="171"/>
      <c r="B206" s="15" t="s">
        <v>2</v>
      </c>
      <c r="C206" s="53">
        <v>1370</v>
      </c>
      <c r="D206" s="53">
        <v>1273</v>
      </c>
      <c r="E206" s="53">
        <v>2185</v>
      </c>
      <c r="F206" s="53">
        <v>2323</v>
      </c>
      <c r="G206" s="53">
        <v>326</v>
      </c>
      <c r="H206" s="54">
        <f t="shared" si="34"/>
        <v>7477</v>
      </c>
    </row>
    <row r="207" spans="1:8" ht="15" customHeight="1" x14ac:dyDescent="0.3">
      <c r="A207" s="172" t="s">
        <v>29</v>
      </c>
      <c r="B207" s="10" t="s">
        <v>0</v>
      </c>
      <c r="C207" s="55">
        <v>2</v>
      </c>
      <c r="D207" s="55">
        <v>27</v>
      </c>
      <c r="E207" s="55">
        <v>64</v>
      </c>
      <c r="F207" s="55">
        <v>42</v>
      </c>
      <c r="G207" s="55">
        <v>9</v>
      </c>
      <c r="H207" s="56">
        <f t="shared" si="34"/>
        <v>144</v>
      </c>
    </row>
    <row r="208" spans="1:8" ht="15" customHeight="1" x14ac:dyDescent="0.3">
      <c r="A208" s="172"/>
      <c r="B208" s="10" t="s">
        <v>1</v>
      </c>
      <c r="C208" s="55">
        <v>39</v>
      </c>
      <c r="D208" s="55">
        <v>385</v>
      </c>
      <c r="E208" s="55">
        <v>1291</v>
      </c>
      <c r="F208" s="55">
        <v>910</v>
      </c>
      <c r="G208" s="55">
        <v>109</v>
      </c>
      <c r="H208" s="56">
        <f t="shared" si="34"/>
        <v>2734</v>
      </c>
    </row>
    <row r="209" spans="1:8" ht="15" customHeight="1" x14ac:dyDescent="0.3">
      <c r="A209" s="172"/>
      <c r="B209" s="10" t="s">
        <v>2</v>
      </c>
      <c r="C209" s="55">
        <v>76</v>
      </c>
      <c r="D209" s="55">
        <v>858</v>
      </c>
      <c r="E209" s="55">
        <v>2519</v>
      </c>
      <c r="F209" s="55">
        <v>1719</v>
      </c>
      <c r="G209" s="55">
        <v>228</v>
      </c>
      <c r="H209" s="56">
        <f t="shared" si="34"/>
        <v>5400</v>
      </c>
    </row>
    <row r="210" spans="1:8" ht="15" customHeight="1" x14ac:dyDescent="0.3">
      <c r="A210" s="171" t="s">
        <v>30</v>
      </c>
      <c r="B210" s="15" t="s">
        <v>0</v>
      </c>
      <c r="C210" s="53">
        <v>5</v>
      </c>
      <c r="D210" s="53">
        <v>10</v>
      </c>
      <c r="E210" s="53">
        <v>46</v>
      </c>
      <c r="F210" s="53">
        <v>69</v>
      </c>
      <c r="G210" s="53">
        <v>14</v>
      </c>
      <c r="H210" s="54">
        <f t="shared" si="34"/>
        <v>144</v>
      </c>
    </row>
    <row r="211" spans="1:8" ht="15" customHeight="1" x14ac:dyDescent="0.3">
      <c r="A211" s="171"/>
      <c r="B211" s="15" t="s">
        <v>1</v>
      </c>
      <c r="C211" s="53">
        <v>1201</v>
      </c>
      <c r="D211" s="53">
        <v>616</v>
      </c>
      <c r="E211" s="53">
        <v>1472</v>
      </c>
      <c r="F211" s="53">
        <v>1562</v>
      </c>
      <c r="G211" s="53">
        <v>196</v>
      </c>
      <c r="H211" s="54">
        <f t="shared" si="34"/>
        <v>5047</v>
      </c>
    </row>
    <row r="212" spans="1:8" ht="15" customHeight="1" x14ac:dyDescent="0.3">
      <c r="A212" s="171"/>
      <c r="B212" s="15" t="s">
        <v>2</v>
      </c>
      <c r="C212" s="53">
        <v>2795</v>
      </c>
      <c r="D212" s="53">
        <v>1239</v>
      </c>
      <c r="E212" s="53">
        <v>2813</v>
      </c>
      <c r="F212" s="53">
        <v>2972</v>
      </c>
      <c r="G212" s="53">
        <v>356</v>
      </c>
      <c r="H212" s="54">
        <f t="shared" si="34"/>
        <v>10175</v>
      </c>
    </row>
    <row r="213" spans="1:8" ht="15" customHeight="1" x14ac:dyDescent="0.3">
      <c r="A213" s="173" t="s">
        <v>4</v>
      </c>
      <c r="B213" s="62" t="s">
        <v>0</v>
      </c>
      <c r="C213" s="63">
        <f>C198+C201+C204+C207+C210</f>
        <v>17</v>
      </c>
      <c r="D213" s="63">
        <f t="shared" ref="D213:H213" si="35">D198+D201+D204+D207+D210</f>
        <v>95</v>
      </c>
      <c r="E213" s="63">
        <f t="shared" si="35"/>
        <v>201</v>
      </c>
      <c r="F213" s="63">
        <f t="shared" si="35"/>
        <v>255</v>
      </c>
      <c r="G213" s="63">
        <f t="shared" si="35"/>
        <v>76</v>
      </c>
      <c r="H213" s="63">
        <f t="shared" si="35"/>
        <v>644</v>
      </c>
    </row>
    <row r="214" spans="1:8" ht="15" customHeight="1" x14ac:dyDescent="0.3">
      <c r="A214" s="173"/>
      <c r="B214" s="62" t="s">
        <v>1</v>
      </c>
      <c r="C214" s="63">
        <f t="shared" ref="C214:H214" si="36">C199+C202+C205+C208+C211</f>
        <v>2620</v>
      </c>
      <c r="D214" s="63">
        <f t="shared" si="36"/>
        <v>3556</v>
      </c>
      <c r="E214" s="63">
        <f t="shared" si="36"/>
        <v>5970</v>
      </c>
      <c r="F214" s="63">
        <f t="shared" si="36"/>
        <v>6221</v>
      </c>
      <c r="G214" s="63">
        <f t="shared" si="36"/>
        <v>939</v>
      </c>
      <c r="H214" s="63">
        <f t="shared" si="36"/>
        <v>19306</v>
      </c>
    </row>
    <row r="215" spans="1:8" ht="15" customHeight="1" x14ac:dyDescent="0.3">
      <c r="A215" s="173"/>
      <c r="B215" s="62" t="s">
        <v>2</v>
      </c>
      <c r="C215" s="63">
        <f t="shared" ref="C215:H215" si="37">C200+C203+C206+C209+C212</f>
        <v>5539</v>
      </c>
      <c r="D215" s="63">
        <f t="shared" si="37"/>
        <v>7062</v>
      </c>
      <c r="E215" s="63">
        <f t="shared" si="37"/>
        <v>11605</v>
      </c>
      <c r="F215" s="63">
        <f t="shared" si="37"/>
        <v>11791</v>
      </c>
      <c r="G215" s="63">
        <f t="shared" si="37"/>
        <v>1801</v>
      </c>
      <c r="H215" s="63">
        <f t="shared" si="37"/>
        <v>37798</v>
      </c>
    </row>
    <row r="216" spans="1:8" ht="15" customHeight="1" x14ac:dyDescent="0.3">
      <c r="A216" s="168" t="s">
        <v>126</v>
      </c>
      <c r="B216" s="168"/>
      <c r="C216" s="168"/>
      <c r="D216" s="168"/>
      <c r="E216" s="168"/>
      <c r="F216" s="168"/>
    </row>
    <row r="219" spans="1:8" ht="15" customHeight="1" x14ac:dyDescent="0.3">
      <c r="A219" s="170" t="s">
        <v>87</v>
      </c>
      <c r="B219" s="170"/>
      <c r="C219" s="170"/>
      <c r="D219" s="170"/>
      <c r="E219" s="170"/>
      <c r="F219" s="170"/>
      <c r="G219" s="170"/>
      <c r="H219" s="170"/>
    </row>
    <row r="220" spans="1:8" ht="15" customHeight="1" x14ac:dyDescent="0.3">
      <c r="A220" s="170" t="s">
        <v>96</v>
      </c>
      <c r="B220" s="170"/>
      <c r="C220" s="170"/>
      <c r="D220" s="170"/>
      <c r="E220" s="170"/>
      <c r="F220" s="170"/>
      <c r="G220" s="170"/>
      <c r="H220" s="170"/>
    </row>
    <row r="221" spans="1:8" ht="15" customHeight="1" x14ac:dyDescent="0.3">
      <c r="A221" s="60" t="s">
        <v>49</v>
      </c>
      <c r="B221" s="61"/>
      <c r="C221" s="61" t="s">
        <v>50</v>
      </c>
      <c r="D221" s="61" t="s">
        <v>51</v>
      </c>
      <c r="E221" s="61" t="s">
        <v>52</v>
      </c>
      <c r="F221" s="61" t="s">
        <v>57</v>
      </c>
      <c r="G221" s="61" t="s">
        <v>3</v>
      </c>
      <c r="H221" s="61" t="s">
        <v>53</v>
      </c>
    </row>
    <row r="222" spans="1:8" ht="15" customHeight="1" x14ac:dyDescent="0.3">
      <c r="A222" s="171" t="s">
        <v>26</v>
      </c>
      <c r="B222" s="15" t="s">
        <v>0</v>
      </c>
      <c r="C222" s="53">
        <v>5</v>
      </c>
      <c r="D222" s="53">
        <v>21</v>
      </c>
      <c r="E222" s="53">
        <v>27</v>
      </c>
      <c r="F222" s="53">
        <v>65</v>
      </c>
      <c r="G222" s="53">
        <v>27</v>
      </c>
      <c r="H222" s="54">
        <f>SUM(C222:G222)</f>
        <v>145</v>
      </c>
    </row>
    <row r="223" spans="1:8" ht="15" customHeight="1" x14ac:dyDescent="0.3">
      <c r="A223" s="171"/>
      <c r="B223" s="15" t="s">
        <v>1</v>
      </c>
      <c r="C223" s="53">
        <v>612</v>
      </c>
      <c r="D223" s="53">
        <v>1571</v>
      </c>
      <c r="E223" s="53">
        <v>1539</v>
      </c>
      <c r="F223" s="53">
        <v>1816</v>
      </c>
      <c r="G223" s="53">
        <v>295</v>
      </c>
      <c r="H223" s="54">
        <f t="shared" ref="H223:H236" si="38">SUM(C223:G223)</f>
        <v>5833</v>
      </c>
    </row>
    <row r="224" spans="1:8" ht="15" customHeight="1" x14ac:dyDescent="0.3">
      <c r="A224" s="171"/>
      <c r="B224" s="15" t="s">
        <v>2</v>
      </c>
      <c r="C224" s="53">
        <v>1189</v>
      </c>
      <c r="D224" s="53">
        <v>2964</v>
      </c>
      <c r="E224" s="53">
        <v>2924</v>
      </c>
      <c r="F224" s="53">
        <v>3518</v>
      </c>
      <c r="G224" s="53">
        <v>555</v>
      </c>
      <c r="H224" s="54">
        <f t="shared" si="38"/>
        <v>11150</v>
      </c>
    </row>
    <row r="225" spans="1:8" ht="15" customHeight="1" x14ac:dyDescent="0.3">
      <c r="A225" s="172" t="s">
        <v>27</v>
      </c>
      <c r="B225" s="10" t="s">
        <v>0</v>
      </c>
      <c r="C225" s="55">
        <v>1</v>
      </c>
      <c r="D225" s="55">
        <v>21</v>
      </c>
      <c r="E225" s="55">
        <v>33</v>
      </c>
      <c r="F225" s="55">
        <v>35</v>
      </c>
      <c r="G225" s="55">
        <v>11</v>
      </c>
      <c r="H225" s="56">
        <f t="shared" si="38"/>
        <v>101</v>
      </c>
    </row>
    <row r="226" spans="1:8" ht="15" customHeight="1" x14ac:dyDescent="0.3">
      <c r="A226" s="172"/>
      <c r="B226" s="10" t="s">
        <v>1</v>
      </c>
      <c r="C226" s="55">
        <v>8</v>
      </c>
      <c r="D226" s="55">
        <v>229</v>
      </c>
      <c r="E226" s="55">
        <v>505</v>
      </c>
      <c r="F226" s="55">
        <v>694</v>
      </c>
      <c r="G226" s="55">
        <v>166</v>
      </c>
      <c r="H226" s="56">
        <f t="shared" si="38"/>
        <v>1602</v>
      </c>
    </row>
    <row r="227" spans="1:8" ht="15" customHeight="1" x14ac:dyDescent="0.3">
      <c r="A227" s="172"/>
      <c r="B227" s="10" t="s">
        <v>2</v>
      </c>
      <c r="C227" s="55">
        <v>16</v>
      </c>
      <c r="D227" s="55">
        <v>537</v>
      </c>
      <c r="E227" s="55">
        <v>1015</v>
      </c>
      <c r="F227" s="55">
        <v>1284</v>
      </c>
      <c r="G227" s="55">
        <v>315</v>
      </c>
      <c r="H227" s="56">
        <f t="shared" si="38"/>
        <v>3167</v>
      </c>
    </row>
    <row r="228" spans="1:8" ht="15" customHeight="1" x14ac:dyDescent="0.3">
      <c r="A228" s="171" t="s">
        <v>28</v>
      </c>
      <c r="B228" s="15" t="s">
        <v>0</v>
      </c>
      <c r="C228" s="53">
        <v>3</v>
      </c>
      <c r="D228" s="53">
        <v>11</v>
      </c>
      <c r="E228" s="53">
        <v>33</v>
      </c>
      <c r="F228" s="53">
        <v>48</v>
      </c>
      <c r="G228" s="53">
        <v>13</v>
      </c>
      <c r="H228" s="54">
        <f t="shared" si="38"/>
        <v>108</v>
      </c>
    </row>
    <row r="229" spans="1:8" ht="15" customHeight="1" x14ac:dyDescent="0.3">
      <c r="A229" s="171"/>
      <c r="B229" s="15" t="s">
        <v>1</v>
      </c>
      <c r="C229" s="53">
        <v>722</v>
      </c>
      <c r="D229" s="53">
        <v>614</v>
      </c>
      <c r="E229" s="53">
        <v>1225</v>
      </c>
      <c r="F229" s="53">
        <v>1268</v>
      </c>
      <c r="G229" s="53">
        <v>156</v>
      </c>
      <c r="H229" s="54">
        <f t="shared" si="38"/>
        <v>3985</v>
      </c>
    </row>
    <row r="230" spans="1:8" ht="15" customHeight="1" x14ac:dyDescent="0.3">
      <c r="A230" s="171"/>
      <c r="B230" s="15" t="s">
        <v>2</v>
      </c>
      <c r="C230" s="53">
        <v>1370</v>
      </c>
      <c r="D230" s="53">
        <v>1171</v>
      </c>
      <c r="E230" s="53">
        <v>2435</v>
      </c>
      <c r="F230" s="53">
        <v>2369</v>
      </c>
      <c r="G230" s="53">
        <v>305</v>
      </c>
      <c r="H230" s="54">
        <f t="shared" si="38"/>
        <v>7650</v>
      </c>
    </row>
    <row r="231" spans="1:8" ht="15" customHeight="1" x14ac:dyDescent="0.3">
      <c r="A231" s="172" t="s">
        <v>29</v>
      </c>
      <c r="B231" s="10" t="s">
        <v>0</v>
      </c>
      <c r="C231" s="55">
        <v>2</v>
      </c>
      <c r="D231" s="55">
        <v>20</v>
      </c>
      <c r="E231" s="55">
        <v>57</v>
      </c>
      <c r="F231" s="55">
        <v>40</v>
      </c>
      <c r="G231" s="55">
        <v>10</v>
      </c>
      <c r="H231" s="56">
        <f t="shared" si="38"/>
        <v>129</v>
      </c>
    </row>
    <row r="232" spans="1:8" ht="15" customHeight="1" x14ac:dyDescent="0.3">
      <c r="A232" s="172"/>
      <c r="B232" s="10" t="s">
        <v>1</v>
      </c>
      <c r="C232" s="55">
        <v>39</v>
      </c>
      <c r="D232" s="55">
        <v>257</v>
      </c>
      <c r="E232" s="55">
        <v>1148</v>
      </c>
      <c r="F232" s="55">
        <v>859</v>
      </c>
      <c r="G232" s="55">
        <v>131</v>
      </c>
      <c r="H232" s="56">
        <f t="shared" si="38"/>
        <v>2434</v>
      </c>
    </row>
    <row r="233" spans="1:8" ht="15" customHeight="1" x14ac:dyDescent="0.3">
      <c r="A233" s="172"/>
      <c r="B233" s="10" t="s">
        <v>2</v>
      </c>
      <c r="C233" s="55">
        <v>76</v>
      </c>
      <c r="D233" s="55">
        <v>582</v>
      </c>
      <c r="E233" s="55">
        <v>2241</v>
      </c>
      <c r="F233" s="55">
        <v>1613</v>
      </c>
      <c r="G233" s="55">
        <v>275</v>
      </c>
      <c r="H233" s="56">
        <f t="shared" si="38"/>
        <v>4787</v>
      </c>
    </row>
    <row r="234" spans="1:8" ht="15" customHeight="1" x14ac:dyDescent="0.3">
      <c r="A234" s="171" t="s">
        <v>30</v>
      </c>
      <c r="B234" s="15" t="s">
        <v>0</v>
      </c>
      <c r="C234" s="53">
        <v>4</v>
      </c>
      <c r="D234" s="53">
        <v>9</v>
      </c>
      <c r="E234" s="53">
        <v>39</v>
      </c>
      <c r="F234" s="53">
        <v>71</v>
      </c>
      <c r="G234" s="53">
        <v>15</v>
      </c>
      <c r="H234" s="54">
        <f t="shared" si="38"/>
        <v>138</v>
      </c>
    </row>
    <row r="235" spans="1:8" ht="15" customHeight="1" x14ac:dyDescent="0.3">
      <c r="A235" s="171"/>
      <c r="B235" s="15" t="s">
        <v>1</v>
      </c>
      <c r="C235" s="53">
        <v>1154</v>
      </c>
      <c r="D235" s="53">
        <v>598</v>
      </c>
      <c r="E235" s="53">
        <v>1302</v>
      </c>
      <c r="F235" s="53">
        <v>1620</v>
      </c>
      <c r="G235" s="53">
        <v>206</v>
      </c>
      <c r="H235" s="54">
        <f t="shared" si="38"/>
        <v>4880</v>
      </c>
    </row>
    <row r="236" spans="1:8" ht="15" customHeight="1" x14ac:dyDescent="0.3">
      <c r="A236" s="171"/>
      <c r="B236" s="15" t="s">
        <v>2</v>
      </c>
      <c r="C236" s="53">
        <v>2697</v>
      </c>
      <c r="D236" s="53">
        <v>1202</v>
      </c>
      <c r="E236" s="53">
        <v>2465</v>
      </c>
      <c r="F236" s="53">
        <v>3082</v>
      </c>
      <c r="G236" s="53">
        <v>375</v>
      </c>
      <c r="H236" s="54">
        <f t="shared" si="38"/>
        <v>9821</v>
      </c>
    </row>
    <row r="237" spans="1:8" ht="15" customHeight="1" x14ac:dyDescent="0.3">
      <c r="A237" s="173" t="s">
        <v>4</v>
      </c>
      <c r="B237" s="62" t="s">
        <v>0</v>
      </c>
      <c r="C237" s="63">
        <f>C222+C225+C228+C231+C234</f>
        <v>15</v>
      </c>
      <c r="D237" s="63">
        <f t="shared" ref="D237:H237" si="39">D222+D225+D228+D231+D234</f>
        <v>82</v>
      </c>
      <c r="E237" s="63">
        <f t="shared" si="39"/>
        <v>189</v>
      </c>
      <c r="F237" s="63">
        <f t="shared" si="39"/>
        <v>259</v>
      </c>
      <c r="G237" s="63">
        <f t="shared" si="39"/>
        <v>76</v>
      </c>
      <c r="H237" s="63">
        <f t="shared" si="39"/>
        <v>621</v>
      </c>
    </row>
    <row r="238" spans="1:8" ht="15" customHeight="1" x14ac:dyDescent="0.3">
      <c r="A238" s="173"/>
      <c r="B238" s="62" t="s">
        <v>1</v>
      </c>
      <c r="C238" s="63">
        <f t="shared" ref="C238:H238" si="40">C223+C226+C229+C232+C235</f>
        <v>2535</v>
      </c>
      <c r="D238" s="63">
        <f t="shared" si="40"/>
        <v>3269</v>
      </c>
      <c r="E238" s="63">
        <f t="shared" si="40"/>
        <v>5719</v>
      </c>
      <c r="F238" s="63">
        <f t="shared" si="40"/>
        <v>6257</v>
      </c>
      <c r="G238" s="63">
        <f t="shared" si="40"/>
        <v>954</v>
      </c>
      <c r="H238" s="63">
        <f t="shared" si="40"/>
        <v>18734</v>
      </c>
    </row>
    <row r="239" spans="1:8" ht="15" customHeight="1" x14ac:dyDescent="0.3">
      <c r="A239" s="173"/>
      <c r="B239" s="62" t="s">
        <v>2</v>
      </c>
      <c r="C239" s="63">
        <f t="shared" ref="C239:H239" si="41">C224+C227+C230+C233+C236</f>
        <v>5348</v>
      </c>
      <c r="D239" s="63">
        <f t="shared" si="41"/>
        <v>6456</v>
      </c>
      <c r="E239" s="63">
        <f t="shared" si="41"/>
        <v>11080</v>
      </c>
      <c r="F239" s="63">
        <f t="shared" si="41"/>
        <v>11866</v>
      </c>
      <c r="G239" s="63">
        <f t="shared" si="41"/>
        <v>1825</v>
      </c>
      <c r="H239" s="63">
        <f t="shared" si="41"/>
        <v>36575</v>
      </c>
    </row>
    <row r="240" spans="1:8" ht="15" customHeight="1" x14ac:dyDescent="0.3">
      <c r="A240" s="168" t="s">
        <v>126</v>
      </c>
      <c r="B240" s="168"/>
      <c r="C240" s="168"/>
      <c r="D240" s="168"/>
      <c r="E240" s="168"/>
      <c r="F240" s="168"/>
    </row>
    <row r="243" spans="1:8" ht="15" customHeight="1" x14ac:dyDescent="0.3">
      <c r="A243" s="170" t="s">
        <v>87</v>
      </c>
      <c r="B243" s="170"/>
      <c r="C243" s="170"/>
      <c r="D243" s="170"/>
      <c r="E243" s="170"/>
      <c r="F243" s="170"/>
      <c r="G243" s="170"/>
      <c r="H243" s="170"/>
    </row>
    <row r="244" spans="1:8" ht="15" customHeight="1" x14ac:dyDescent="0.3">
      <c r="A244" s="170" t="s">
        <v>97</v>
      </c>
      <c r="B244" s="170"/>
      <c r="C244" s="170"/>
      <c r="D244" s="170"/>
      <c r="E244" s="170"/>
      <c r="F244" s="170"/>
      <c r="G244" s="170"/>
      <c r="H244" s="170"/>
    </row>
    <row r="245" spans="1:8" ht="15" customHeight="1" x14ac:dyDescent="0.3">
      <c r="A245" s="60" t="s">
        <v>49</v>
      </c>
      <c r="B245" s="61"/>
      <c r="C245" s="61" t="s">
        <v>50</v>
      </c>
      <c r="D245" s="61" t="s">
        <v>51</v>
      </c>
      <c r="E245" s="61" t="s">
        <v>52</v>
      </c>
      <c r="F245" s="61" t="s">
        <v>57</v>
      </c>
      <c r="G245" s="61" t="s">
        <v>3</v>
      </c>
      <c r="H245" s="61" t="s">
        <v>53</v>
      </c>
    </row>
    <row r="246" spans="1:8" ht="15" customHeight="1" x14ac:dyDescent="0.3">
      <c r="A246" s="171" t="s">
        <v>26</v>
      </c>
      <c r="B246" s="15" t="s">
        <v>0</v>
      </c>
      <c r="C246" s="53">
        <v>5</v>
      </c>
      <c r="D246" s="53">
        <v>20</v>
      </c>
      <c r="E246" s="53">
        <v>27</v>
      </c>
      <c r="F246" s="53">
        <v>65</v>
      </c>
      <c r="G246" s="53">
        <v>28</v>
      </c>
      <c r="H246" s="54">
        <f>SUM(C246:G246)</f>
        <v>145</v>
      </c>
    </row>
    <row r="247" spans="1:8" ht="15" customHeight="1" x14ac:dyDescent="0.3">
      <c r="A247" s="171"/>
      <c r="B247" s="15" t="s">
        <v>1</v>
      </c>
      <c r="C247" s="53">
        <v>612</v>
      </c>
      <c r="D247" s="53">
        <v>1510</v>
      </c>
      <c r="E247" s="53">
        <v>1539</v>
      </c>
      <c r="F247" s="53">
        <v>1816</v>
      </c>
      <c r="G247" s="53">
        <v>302</v>
      </c>
      <c r="H247" s="54">
        <f t="shared" ref="H247:H260" si="42">SUM(C247:G247)</f>
        <v>5779</v>
      </c>
    </row>
    <row r="248" spans="1:8" ht="15" customHeight="1" x14ac:dyDescent="0.3">
      <c r="A248" s="171"/>
      <c r="B248" s="15" t="s">
        <v>2</v>
      </c>
      <c r="C248" s="53">
        <v>1189</v>
      </c>
      <c r="D248" s="53">
        <v>2932</v>
      </c>
      <c r="E248" s="53">
        <v>2924</v>
      </c>
      <c r="F248" s="53">
        <v>3518</v>
      </c>
      <c r="G248" s="53">
        <v>568</v>
      </c>
      <c r="H248" s="54">
        <f t="shared" si="42"/>
        <v>11131</v>
      </c>
    </row>
    <row r="249" spans="1:8" ht="15" customHeight="1" x14ac:dyDescent="0.3">
      <c r="A249" s="172" t="s">
        <v>27</v>
      </c>
      <c r="B249" s="10" t="s">
        <v>0</v>
      </c>
      <c r="C249" s="55">
        <v>1</v>
      </c>
      <c r="D249" s="55">
        <v>20</v>
      </c>
      <c r="E249" s="55">
        <v>32</v>
      </c>
      <c r="F249" s="55">
        <v>35</v>
      </c>
      <c r="G249" s="55">
        <v>11</v>
      </c>
      <c r="H249" s="56">
        <f t="shared" si="42"/>
        <v>99</v>
      </c>
    </row>
    <row r="250" spans="1:8" ht="15" customHeight="1" x14ac:dyDescent="0.3">
      <c r="A250" s="172"/>
      <c r="B250" s="10" t="s">
        <v>1</v>
      </c>
      <c r="C250" s="55">
        <v>8</v>
      </c>
      <c r="D250" s="55">
        <v>217</v>
      </c>
      <c r="E250" s="55">
        <v>461</v>
      </c>
      <c r="F250" s="55">
        <v>694</v>
      </c>
      <c r="G250" s="55">
        <v>166</v>
      </c>
      <c r="H250" s="56">
        <f t="shared" si="42"/>
        <v>1546</v>
      </c>
    </row>
    <row r="251" spans="1:8" ht="15" customHeight="1" x14ac:dyDescent="0.3">
      <c r="A251" s="172"/>
      <c r="B251" s="10" t="s">
        <v>2</v>
      </c>
      <c r="C251" s="55">
        <v>16</v>
      </c>
      <c r="D251" s="55">
        <v>512</v>
      </c>
      <c r="E251" s="55">
        <v>918</v>
      </c>
      <c r="F251" s="55">
        <v>1284</v>
      </c>
      <c r="G251" s="55">
        <v>315</v>
      </c>
      <c r="H251" s="56">
        <f t="shared" si="42"/>
        <v>3045</v>
      </c>
    </row>
    <row r="252" spans="1:8" ht="15" customHeight="1" x14ac:dyDescent="0.3">
      <c r="A252" s="171" t="s">
        <v>28</v>
      </c>
      <c r="B252" s="15" t="s">
        <v>0</v>
      </c>
      <c r="C252" s="53">
        <v>3</v>
      </c>
      <c r="D252" s="53">
        <v>10</v>
      </c>
      <c r="E252" s="53">
        <v>33</v>
      </c>
      <c r="F252" s="53">
        <v>51</v>
      </c>
      <c r="G252" s="53">
        <v>13</v>
      </c>
      <c r="H252" s="54">
        <f t="shared" si="42"/>
        <v>110</v>
      </c>
    </row>
    <row r="253" spans="1:8" ht="15" customHeight="1" x14ac:dyDescent="0.3">
      <c r="A253" s="171"/>
      <c r="B253" s="15" t="s">
        <v>1</v>
      </c>
      <c r="C253" s="53">
        <v>722</v>
      </c>
      <c r="D253" s="53">
        <v>572</v>
      </c>
      <c r="E253" s="53">
        <v>1225</v>
      </c>
      <c r="F253" s="53">
        <v>1368</v>
      </c>
      <c r="G253" s="53">
        <v>157</v>
      </c>
      <c r="H253" s="54">
        <f t="shared" si="42"/>
        <v>4044</v>
      </c>
    </row>
    <row r="254" spans="1:8" ht="15" customHeight="1" x14ac:dyDescent="0.3">
      <c r="A254" s="171"/>
      <c r="B254" s="15" t="s">
        <v>2</v>
      </c>
      <c r="C254" s="53">
        <v>1370</v>
      </c>
      <c r="D254" s="53">
        <v>1090</v>
      </c>
      <c r="E254" s="53">
        <v>2435</v>
      </c>
      <c r="F254" s="53">
        <v>2546</v>
      </c>
      <c r="G254" s="53">
        <v>307</v>
      </c>
      <c r="H254" s="54">
        <f t="shared" si="42"/>
        <v>7748</v>
      </c>
    </row>
    <row r="255" spans="1:8" ht="15" customHeight="1" x14ac:dyDescent="0.3">
      <c r="A255" s="172" t="s">
        <v>29</v>
      </c>
      <c r="B255" s="10" t="s">
        <v>0</v>
      </c>
      <c r="C255" s="55">
        <v>2</v>
      </c>
      <c r="D255" s="55">
        <v>18</v>
      </c>
      <c r="E255" s="55">
        <v>53</v>
      </c>
      <c r="F255" s="55">
        <v>42</v>
      </c>
      <c r="G255" s="55">
        <v>10</v>
      </c>
      <c r="H255" s="56">
        <f t="shared" si="42"/>
        <v>125</v>
      </c>
    </row>
    <row r="256" spans="1:8" ht="15" customHeight="1" x14ac:dyDescent="0.3">
      <c r="A256" s="172"/>
      <c r="B256" s="10" t="s">
        <v>1</v>
      </c>
      <c r="C256" s="55">
        <v>39</v>
      </c>
      <c r="D256" s="55">
        <v>224</v>
      </c>
      <c r="E256" s="55">
        <v>1101</v>
      </c>
      <c r="F256" s="55">
        <v>882</v>
      </c>
      <c r="G256" s="55">
        <v>131</v>
      </c>
      <c r="H256" s="56">
        <f t="shared" si="42"/>
        <v>2377</v>
      </c>
    </row>
    <row r="257" spans="1:8" ht="15" customHeight="1" x14ac:dyDescent="0.3">
      <c r="A257" s="172"/>
      <c r="B257" s="10" t="s">
        <v>2</v>
      </c>
      <c r="C257" s="55">
        <v>76</v>
      </c>
      <c r="D257" s="55">
        <v>507</v>
      </c>
      <c r="E257" s="55">
        <v>2155</v>
      </c>
      <c r="F257" s="55">
        <v>1656</v>
      </c>
      <c r="G257" s="55">
        <v>275</v>
      </c>
      <c r="H257" s="56">
        <f t="shared" si="42"/>
        <v>4669</v>
      </c>
    </row>
    <row r="258" spans="1:8" ht="15" customHeight="1" x14ac:dyDescent="0.3">
      <c r="A258" s="171" t="s">
        <v>30</v>
      </c>
      <c r="B258" s="15" t="s">
        <v>0</v>
      </c>
      <c r="C258" s="53">
        <v>3</v>
      </c>
      <c r="D258" s="53">
        <v>9</v>
      </c>
      <c r="E258" s="53">
        <v>38</v>
      </c>
      <c r="F258" s="53">
        <v>71</v>
      </c>
      <c r="G258" s="53">
        <v>15</v>
      </c>
      <c r="H258" s="54">
        <f t="shared" si="42"/>
        <v>136</v>
      </c>
    </row>
    <row r="259" spans="1:8" ht="15" customHeight="1" x14ac:dyDescent="0.3">
      <c r="A259" s="171"/>
      <c r="B259" s="15" t="s">
        <v>1</v>
      </c>
      <c r="C259" s="53">
        <v>1022</v>
      </c>
      <c r="D259" s="53">
        <v>598</v>
      </c>
      <c r="E259" s="53">
        <v>1264</v>
      </c>
      <c r="F259" s="53">
        <v>1620</v>
      </c>
      <c r="G259" s="53">
        <v>206</v>
      </c>
      <c r="H259" s="54">
        <f t="shared" si="42"/>
        <v>4710</v>
      </c>
    </row>
    <row r="260" spans="1:8" ht="15" customHeight="1" x14ac:dyDescent="0.3">
      <c r="A260" s="171"/>
      <c r="B260" s="15" t="s">
        <v>2</v>
      </c>
      <c r="C260" s="53">
        <v>2387</v>
      </c>
      <c r="D260" s="53">
        <v>1202</v>
      </c>
      <c r="E260" s="53">
        <v>2394</v>
      </c>
      <c r="F260" s="53">
        <v>3082</v>
      </c>
      <c r="G260" s="53">
        <v>375</v>
      </c>
      <c r="H260" s="54">
        <f t="shared" si="42"/>
        <v>9440</v>
      </c>
    </row>
    <row r="261" spans="1:8" ht="15" customHeight="1" x14ac:dyDescent="0.3">
      <c r="A261" s="173" t="s">
        <v>4</v>
      </c>
      <c r="B261" s="62" t="s">
        <v>0</v>
      </c>
      <c r="C261" s="63">
        <f>C246+C249+C252+C255+C258</f>
        <v>14</v>
      </c>
      <c r="D261" s="63">
        <f t="shared" ref="D261:H261" si="43">D246+D249+D252+D255+D258</f>
        <v>77</v>
      </c>
      <c r="E261" s="63">
        <f t="shared" si="43"/>
        <v>183</v>
      </c>
      <c r="F261" s="63">
        <f t="shared" si="43"/>
        <v>264</v>
      </c>
      <c r="G261" s="63">
        <f t="shared" si="43"/>
        <v>77</v>
      </c>
      <c r="H261" s="63">
        <f t="shared" si="43"/>
        <v>615</v>
      </c>
    </row>
    <row r="262" spans="1:8" ht="15" customHeight="1" x14ac:dyDescent="0.3">
      <c r="A262" s="173"/>
      <c r="B262" s="62" t="s">
        <v>1</v>
      </c>
      <c r="C262" s="63">
        <f t="shared" ref="C262:H262" si="44">C247+C250+C253+C256+C259</f>
        <v>2403</v>
      </c>
      <c r="D262" s="63">
        <f t="shared" si="44"/>
        <v>3121</v>
      </c>
      <c r="E262" s="63">
        <f t="shared" si="44"/>
        <v>5590</v>
      </c>
      <c r="F262" s="63">
        <f t="shared" si="44"/>
        <v>6380</v>
      </c>
      <c r="G262" s="63">
        <f t="shared" si="44"/>
        <v>962</v>
      </c>
      <c r="H262" s="63">
        <f t="shared" si="44"/>
        <v>18456</v>
      </c>
    </row>
    <row r="263" spans="1:8" ht="15" customHeight="1" x14ac:dyDescent="0.3">
      <c r="A263" s="173"/>
      <c r="B263" s="62" t="s">
        <v>2</v>
      </c>
      <c r="C263" s="63">
        <f t="shared" ref="C263:H263" si="45">C248+C251+C254+C257+C260</f>
        <v>5038</v>
      </c>
      <c r="D263" s="63">
        <f t="shared" si="45"/>
        <v>6243</v>
      </c>
      <c r="E263" s="63">
        <f t="shared" si="45"/>
        <v>10826</v>
      </c>
      <c r="F263" s="63">
        <f t="shared" si="45"/>
        <v>12086</v>
      </c>
      <c r="G263" s="63">
        <f t="shared" si="45"/>
        <v>1840</v>
      </c>
      <c r="H263" s="63">
        <f t="shared" si="45"/>
        <v>36033</v>
      </c>
    </row>
    <row r="264" spans="1:8" ht="15" customHeight="1" x14ac:dyDescent="0.3">
      <c r="A264" s="168" t="s">
        <v>126</v>
      </c>
      <c r="B264" s="168"/>
      <c r="C264" s="168"/>
      <c r="D264" s="168"/>
      <c r="E264" s="168"/>
      <c r="F264" s="168"/>
    </row>
    <row r="267" spans="1:8" ht="15" customHeight="1" x14ac:dyDescent="0.3">
      <c r="A267" s="170" t="s">
        <v>87</v>
      </c>
      <c r="B267" s="170"/>
      <c r="C267" s="170"/>
      <c r="D267" s="170"/>
      <c r="E267" s="170"/>
      <c r="F267" s="170"/>
      <c r="G267" s="170"/>
      <c r="H267" s="170"/>
    </row>
    <row r="268" spans="1:8" ht="15" customHeight="1" x14ac:dyDescent="0.3">
      <c r="A268" s="170" t="s">
        <v>98</v>
      </c>
      <c r="B268" s="170"/>
      <c r="C268" s="170"/>
      <c r="D268" s="170"/>
      <c r="E268" s="170"/>
      <c r="F268" s="170"/>
      <c r="G268" s="170"/>
      <c r="H268" s="170"/>
    </row>
    <row r="269" spans="1:8" ht="15" customHeight="1" x14ac:dyDescent="0.3">
      <c r="A269" s="60" t="s">
        <v>49</v>
      </c>
      <c r="B269" s="61"/>
      <c r="C269" s="61" t="s">
        <v>50</v>
      </c>
      <c r="D269" s="61" t="s">
        <v>51</v>
      </c>
      <c r="E269" s="61" t="s">
        <v>52</v>
      </c>
      <c r="F269" s="61" t="s">
        <v>57</v>
      </c>
      <c r="G269" s="61" t="s">
        <v>3</v>
      </c>
      <c r="H269" s="61" t="s">
        <v>53</v>
      </c>
    </row>
    <row r="270" spans="1:8" ht="15" customHeight="1" x14ac:dyDescent="0.3">
      <c r="A270" s="171" t="s">
        <v>26</v>
      </c>
      <c r="B270" s="15" t="s">
        <v>0</v>
      </c>
      <c r="C270" s="53">
        <v>5</v>
      </c>
      <c r="D270" s="53">
        <v>21</v>
      </c>
      <c r="E270" s="53">
        <v>28</v>
      </c>
      <c r="F270" s="53">
        <v>68</v>
      </c>
      <c r="G270" s="53">
        <v>27</v>
      </c>
      <c r="H270" s="54">
        <f>SUM(C270:G270)</f>
        <v>149</v>
      </c>
    </row>
    <row r="271" spans="1:8" ht="15" customHeight="1" x14ac:dyDescent="0.3">
      <c r="A271" s="171"/>
      <c r="B271" s="15" t="s">
        <v>1</v>
      </c>
      <c r="C271" s="53">
        <v>612</v>
      </c>
      <c r="D271" s="53">
        <v>1514</v>
      </c>
      <c r="E271" s="53">
        <v>1684</v>
      </c>
      <c r="F271" s="53">
        <v>2157</v>
      </c>
      <c r="G271" s="53">
        <v>293</v>
      </c>
      <c r="H271" s="54">
        <f t="shared" ref="H271:H284" si="46">SUM(C271:G271)</f>
        <v>6260</v>
      </c>
    </row>
    <row r="272" spans="1:8" ht="15" customHeight="1" x14ac:dyDescent="0.3">
      <c r="A272" s="171"/>
      <c r="B272" s="15" t="s">
        <v>2</v>
      </c>
      <c r="C272" s="53">
        <v>1189</v>
      </c>
      <c r="D272" s="53">
        <v>2937</v>
      </c>
      <c r="E272" s="53">
        <v>3191</v>
      </c>
      <c r="F272" s="53">
        <v>4169</v>
      </c>
      <c r="G272" s="53">
        <v>551</v>
      </c>
      <c r="H272" s="54">
        <f t="shared" si="46"/>
        <v>12037</v>
      </c>
    </row>
    <row r="273" spans="1:8" ht="15" customHeight="1" x14ac:dyDescent="0.3">
      <c r="A273" s="172" t="s">
        <v>27</v>
      </c>
      <c r="B273" s="10" t="s">
        <v>0</v>
      </c>
      <c r="C273" s="55">
        <v>1</v>
      </c>
      <c r="D273" s="55">
        <v>21</v>
      </c>
      <c r="E273" s="55">
        <v>29</v>
      </c>
      <c r="F273" s="55">
        <v>35</v>
      </c>
      <c r="G273" s="55">
        <v>12</v>
      </c>
      <c r="H273" s="56">
        <f t="shared" si="46"/>
        <v>98</v>
      </c>
    </row>
    <row r="274" spans="1:8" ht="15" customHeight="1" x14ac:dyDescent="0.3">
      <c r="A274" s="172"/>
      <c r="B274" s="10" t="s">
        <v>1</v>
      </c>
      <c r="C274" s="55">
        <v>8</v>
      </c>
      <c r="D274" s="55">
        <v>224</v>
      </c>
      <c r="E274" s="55">
        <v>412</v>
      </c>
      <c r="F274" s="55">
        <v>709</v>
      </c>
      <c r="G274" s="55">
        <v>174</v>
      </c>
      <c r="H274" s="56">
        <f t="shared" si="46"/>
        <v>1527</v>
      </c>
    </row>
    <row r="275" spans="1:8" ht="15" customHeight="1" x14ac:dyDescent="0.3">
      <c r="A275" s="172"/>
      <c r="B275" s="10" t="s">
        <v>2</v>
      </c>
      <c r="C275" s="55">
        <v>16</v>
      </c>
      <c r="D275" s="55">
        <v>529</v>
      </c>
      <c r="E275" s="55">
        <v>819</v>
      </c>
      <c r="F275" s="55">
        <v>1313</v>
      </c>
      <c r="G275" s="55">
        <v>328</v>
      </c>
      <c r="H275" s="56">
        <f t="shared" si="46"/>
        <v>3005</v>
      </c>
    </row>
    <row r="276" spans="1:8" ht="15" customHeight="1" x14ac:dyDescent="0.3">
      <c r="A276" s="171" t="s">
        <v>28</v>
      </c>
      <c r="B276" s="15" t="s">
        <v>0</v>
      </c>
      <c r="C276" s="53">
        <v>3</v>
      </c>
      <c r="D276" s="53">
        <v>13</v>
      </c>
      <c r="E276" s="53">
        <v>34</v>
      </c>
      <c r="F276" s="53">
        <v>51</v>
      </c>
      <c r="G276" s="53">
        <v>13</v>
      </c>
      <c r="H276" s="54">
        <f t="shared" si="46"/>
        <v>114</v>
      </c>
    </row>
    <row r="277" spans="1:8" ht="15" customHeight="1" x14ac:dyDescent="0.3">
      <c r="A277" s="171"/>
      <c r="B277" s="15" t="s">
        <v>1</v>
      </c>
      <c r="C277" s="53">
        <v>714</v>
      </c>
      <c r="D277" s="53">
        <v>709</v>
      </c>
      <c r="E277" s="53">
        <v>1544</v>
      </c>
      <c r="F277" s="53">
        <v>1387</v>
      </c>
      <c r="G277" s="53">
        <v>167</v>
      </c>
      <c r="H277" s="54">
        <f t="shared" si="46"/>
        <v>4521</v>
      </c>
    </row>
    <row r="278" spans="1:8" ht="15" customHeight="1" x14ac:dyDescent="0.3">
      <c r="A278" s="171"/>
      <c r="B278" s="15" t="s">
        <v>2</v>
      </c>
      <c r="C278" s="53">
        <v>1356</v>
      </c>
      <c r="D278" s="53">
        <v>1351</v>
      </c>
      <c r="E278" s="53">
        <v>3025</v>
      </c>
      <c r="F278" s="53">
        <v>2570</v>
      </c>
      <c r="G278" s="53">
        <v>330</v>
      </c>
      <c r="H278" s="54">
        <f t="shared" si="46"/>
        <v>8632</v>
      </c>
    </row>
    <row r="279" spans="1:8" ht="15" customHeight="1" x14ac:dyDescent="0.3">
      <c r="A279" s="172" t="s">
        <v>29</v>
      </c>
      <c r="B279" s="10" t="s">
        <v>0</v>
      </c>
      <c r="C279" s="55">
        <v>0</v>
      </c>
      <c r="D279" s="55">
        <v>19</v>
      </c>
      <c r="E279" s="55">
        <v>49</v>
      </c>
      <c r="F279" s="55">
        <v>43</v>
      </c>
      <c r="G279" s="55">
        <v>11</v>
      </c>
      <c r="H279" s="56">
        <f t="shared" si="46"/>
        <v>122</v>
      </c>
    </row>
    <row r="280" spans="1:8" ht="15" customHeight="1" x14ac:dyDescent="0.3">
      <c r="A280" s="172"/>
      <c r="B280" s="10" t="s">
        <v>1</v>
      </c>
      <c r="C280" s="55">
        <v>0</v>
      </c>
      <c r="D280" s="55">
        <v>262</v>
      </c>
      <c r="E280" s="55">
        <v>1029</v>
      </c>
      <c r="F280" s="55">
        <v>901</v>
      </c>
      <c r="G280" s="55">
        <v>141</v>
      </c>
      <c r="H280" s="56">
        <f t="shared" si="46"/>
        <v>2333</v>
      </c>
    </row>
    <row r="281" spans="1:8" ht="15" customHeight="1" x14ac:dyDescent="0.3">
      <c r="A281" s="172"/>
      <c r="B281" s="10" t="s">
        <v>2</v>
      </c>
      <c r="C281" s="55">
        <v>0</v>
      </c>
      <c r="D281" s="55">
        <v>579</v>
      </c>
      <c r="E281" s="55">
        <v>2012</v>
      </c>
      <c r="F281" s="55">
        <v>1691</v>
      </c>
      <c r="G281" s="55">
        <v>296</v>
      </c>
      <c r="H281" s="56">
        <f t="shared" si="46"/>
        <v>4578</v>
      </c>
    </row>
    <row r="282" spans="1:8" ht="15" customHeight="1" x14ac:dyDescent="0.3">
      <c r="A282" s="171" t="s">
        <v>30</v>
      </c>
      <c r="B282" s="15" t="s">
        <v>0</v>
      </c>
      <c r="C282" s="53">
        <v>3</v>
      </c>
      <c r="D282" s="53">
        <v>9</v>
      </c>
      <c r="E282" s="53">
        <v>36</v>
      </c>
      <c r="F282" s="53">
        <v>70</v>
      </c>
      <c r="G282" s="53">
        <v>15</v>
      </c>
      <c r="H282" s="54">
        <f t="shared" si="46"/>
        <v>133</v>
      </c>
    </row>
    <row r="283" spans="1:8" ht="15" customHeight="1" x14ac:dyDescent="0.3">
      <c r="A283" s="171"/>
      <c r="B283" s="15" t="s">
        <v>1</v>
      </c>
      <c r="C283" s="53">
        <v>1022</v>
      </c>
      <c r="D283" s="53">
        <v>598</v>
      </c>
      <c r="E283" s="53">
        <v>1176</v>
      </c>
      <c r="F283" s="53">
        <v>1607</v>
      </c>
      <c r="G283" s="53">
        <v>206</v>
      </c>
      <c r="H283" s="54">
        <f t="shared" si="46"/>
        <v>4609</v>
      </c>
    </row>
    <row r="284" spans="1:8" ht="15" customHeight="1" x14ac:dyDescent="0.3">
      <c r="A284" s="171"/>
      <c r="B284" s="15" t="s">
        <v>2</v>
      </c>
      <c r="C284" s="53">
        <v>2387</v>
      </c>
      <c r="D284" s="53">
        <v>1202</v>
      </c>
      <c r="E284" s="53">
        <v>2243</v>
      </c>
      <c r="F284" s="53">
        <v>3055</v>
      </c>
      <c r="G284" s="53">
        <v>375</v>
      </c>
      <c r="H284" s="54">
        <f t="shared" si="46"/>
        <v>9262</v>
      </c>
    </row>
    <row r="285" spans="1:8" ht="15" customHeight="1" x14ac:dyDescent="0.3">
      <c r="A285" s="173" t="s">
        <v>4</v>
      </c>
      <c r="B285" s="62" t="s">
        <v>0</v>
      </c>
      <c r="C285" s="63">
        <f>C270+C273+C276+C279+C282</f>
        <v>12</v>
      </c>
      <c r="D285" s="63">
        <f t="shared" ref="D285:H285" si="47">D270+D273+D276+D279+D282</f>
        <v>83</v>
      </c>
      <c r="E285" s="63">
        <f t="shared" si="47"/>
        <v>176</v>
      </c>
      <c r="F285" s="63">
        <f t="shared" si="47"/>
        <v>267</v>
      </c>
      <c r="G285" s="63">
        <f t="shared" si="47"/>
        <v>78</v>
      </c>
      <c r="H285" s="63">
        <f t="shared" si="47"/>
        <v>616</v>
      </c>
    </row>
    <row r="286" spans="1:8" ht="15" customHeight="1" x14ac:dyDescent="0.3">
      <c r="A286" s="173"/>
      <c r="B286" s="62" t="s">
        <v>1</v>
      </c>
      <c r="C286" s="63">
        <f t="shared" ref="C286:H286" si="48">C271+C274+C277+C280+C283</f>
        <v>2356</v>
      </c>
      <c r="D286" s="63">
        <f t="shared" si="48"/>
        <v>3307</v>
      </c>
      <c r="E286" s="63">
        <f t="shared" si="48"/>
        <v>5845</v>
      </c>
      <c r="F286" s="63">
        <f t="shared" si="48"/>
        <v>6761</v>
      </c>
      <c r="G286" s="63">
        <f t="shared" si="48"/>
        <v>981</v>
      </c>
      <c r="H286" s="63">
        <f t="shared" si="48"/>
        <v>19250</v>
      </c>
    </row>
    <row r="287" spans="1:8" ht="15" customHeight="1" x14ac:dyDescent="0.3">
      <c r="A287" s="173"/>
      <c r="B287" s="62" t="s">
        <v>2</v>
      </c>
      <c r="C287" s="63">
        <f t="shared" ref="C287:H287" si="49">C272+C275+C278+C281+C284</f>
        <v>4948</v>
      </c>
      <c r="D287" s="63">
        <f t="shared" si="49"/>
        <v>6598</v>
      </c>
      <c r="E287" s="63">
        <f t="shared" si="49"/>
        <v>11290</v>
      </c>
      <c r="F287" s="63">
        <f t="shared" si="49"/>
        <v>12798</v>
      </c>
      <c r="G287" s="63">
        <f t="shared" si="49"/>
        <v>1880</v>
      </c>
      <c r="H287" s="63">
        <f t="shared" si="49"/>
        <v>37514</v>
      </c>
    </row>
    <row r="288" spans="1:8" ht="15" customHeight="1" x14ac:dyDescent="0.3">
      <c r="A288" s="168" t="s">
        <v>126</v>
      </c>
      <c r="B288" s="168"/>
      <c r="C288" s="168"/>
      <c r="D288" s="168"/>
      <c r="E288" s="168"/>
      <c r="F288" s="168"/>
    </row>
  </sheetData>
  <mergeCells count="103">
    <mergeCell ref="A186:A188"/>
    <mergeCell ref="A171:H171"/>
    <mergeCell ref="A172:H172"/>
    <mergeCell ref="A148:H148"/>
    <mergeCell ref="A147:H147"/>
    <mergeCell ref="A51:H51"/>
    <mergeCell ref="A52:H52"/>
    <mergeCell ref="A54:A56"/>
    <mergeCell ref="A57:A59"/>
    <mergeCell ref="A60:A62"/>
    <mergeCell ref="A159:A161"/>
    <mergeCell ref="A162:A164"/>
    <mergeCell ref="A183:A185"/>
    <mergeCell ref="A213:A215"/>
    <mergeCell ref="A189:A191"/>
    <mergeCell ref="A249:A251"/>
    <mergeCell ref="A252:A254"/>
    <mergeCell ref="A87:A89"/>
    <mergeCell ref="A90:A92"/>
    <mergeCell ref="A93:A95"/>
    <mergeCell ref="A207:A209"/>
    <mergeCell ref="A201:A203"/>
    <mergeCell ref="A174:A176"/>
    <mergeCell ref="A195:H195"/>
    <mergeCell ref="A196:H196"/>
    <mergeCell ref="A204:A206"/>
    <mergeCell ref="A198:A200"/>
    <mergeCell ref="A180:A182"/>
    <mergeCell ref="A150:A152"/>
    <mergeCell ref="A153:A155"/>
    <mergeCell ref="A156:A158"/>
    <mergeCell ref="A165:A167"/>
    <mergeCell ref="A99:H99"/>
    <mergeCell ref="A100:H100"/>
    <mergeCell ref="A168:F168"/>
    <mergeCell ref="A192:F192"/>
    <mergeCell ref="A124:H124"/>
    <mergeCell ref="A276:A278"/>
    <mergeCell ref="A237:A239"/>
    <mergeCell ref="A255:A257"/>
    <mergeCell ref="A267:H267"/>
    <mergeCell ref="A268:H268"/>
    <mergeCell ref="A264:F264"/>
    <mergeCell ref="A216:F216"/>
    <mergeCell ref="A240:F240"/>
    <mergeCell ref="A282:A284"/>
    <mergeCell ref="A225:A227"/>
    <mergeCell ref="A220:H220"/>
    <mergeCell ref="A222:A224"/>
    <mergeCell ref="A228:A230"/>
    <mergeCell ref="A219:H219"/>
    <mergeCell ref="A246:A248"/>
    <mergeCell ref="A261:A263"/>
    <mergeCell ref="A270:A272"/>
    <mergeCell ref="A273:A275"/>
    <mergeCell ref="A15:A17"/>
    <mergeCell ref="A18:A20"/>
    <mergeCell ref="A21:A23"/>
    <mergeCell ref="A288:F288"/>
    <mergeCell ref="A111:A113"/>
    <mergeCell ref="A114:A116"/>
    <mergeCell ref="A117:A119"/>
    <mergeCell ref="A123:H123"/>
    <mergeCell ref="A126:A128"/>
    <mergeCell ref="A129:A131"/>
    <mergeCell ref="A132:A134"/>
    <mergeCell ref="A135:A137"/>
    <mergeCell ref="A138:A140"/>
    <mergeCell ref="A141:A143"/>
    <mergeCell ref="A279:A281"/>
    <mergeCell ref="A244:H244"/>
    <mergeCell ref="A258:A260"/>
    <mergeCell ref="A144:F144"/>
    <mergeCell ref="A177:A179"/>
    <mergeCell ref="A285:A287"/>
    <mergeCell ref="A210:A212"/>
    <mergeCell ref="A234:A236"/>
    <mergeCell ref="A231:A233"/>
    <mergeCell ref="A243:H243"/>
    <mergeCell ref="A3:H3"/>
    <mergeCell ref="A4:H4"/>
    <mergeCell ref="A6:A8"/>
    <mergeCell ref="A9:A11"/>
    <mergeCell ref="A12:A14"/>
    <mergeCell ref="A63:A65"/>
    <mergeCell ref="A102:A104"/>
    <mergeCell ref="A105:A107"/>
    <mergeCell ref="A108:A110"/>
    <mergeCell ref="A75:H75"/>
    <mergeCell ref="A76:H76"/>
    <mergeCell ref="A78:A80"/>
    <mergeCell ref="A81:A83"/>
    <mergeCell ref="A84:A86"/>
    <mergeCell ref="A39:A41"/>
    <mergeCell ref="A42:A44"/>
    <mergeCell ref="A45:A47"/>
    <mergeCell ref="A27:H27"/>
    <mergeCell ref="A28:H28"/>
    <mergeCell ref="A30:A32"/>
    <mergeCell ref="A33:A35"/>
    <mergeCell ref="A36:A38"/>
    <mergeCell ref="A66:A68"/>
    <mergeCell ref="A69:A7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72" max="16383" man="1"/>
    <brk id="96" max="16383" man="1"/>
    <brk id="120" max="16383" man="1"/>
    <brk id="144" max="16383" man="1"/>
    <brk id="168" max="16383" man="1"/>
    <brk id="192" max="16383" man="1"/>
    <brk id="216" max="16383" man="1"/>
    <brk id="240" max="16383" man="1"/>
    <brk id="264"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CF44-F577-4345-80A9-64A534DC4F42}">
  <sheetPr>
    <tabColor theme="5" tint="-0.249977111117893"/>
  </sheetPr>
  <dimension ref="A3:H72"/>
  <sheetViews>
    <sheetView showGridLines="0" zoomScaleNormal="100" workbookViewId="0">
      <selection activeCell="A24" sqref="A24"/>
    </sheetView>
  </sheetViews>
  <sheetFormatPr defaultRowHeight="15" customHeight="1" x14ac:dyDescent="0.3"/>
  <cols>
    <col min="1" max="1" width="12.6640625" style="10" customWidth="1"/>
    <col min="2" max="2" width="12.44140625" style="10" customWidth="1"/>
    <col min="3" max="7" width="7.33203125" style="10" customWidth="1"/>
    <col min="8" max="16384" width="8.88671875" style="10"/>
  </cols>
  <sheetData>
    <row r="3" spans="1:7" ht="15" customHeight="1" x14ac:dyDescent="0.3">
      <c r="A3" s="170" t="s">
        <v>87</v>
      </c>
      <c r="B3" s="170"/>
      <c r="C3" s="170"/>
      <c r="D3" s="170"/>
      <c r="E3" s="170"/>
      <c r="F3" s="170"/>
      <c r="G3" s="170"/>
    </row>
    <row r="4" spans="1:7" ht="15" customHeight="1" x14ac:dyDescent="0.3">
      <c r="A4" s="170" t="s">
        <v>104</v>
      </c>
      <c r="B4" s="170"/>
      <c r="C4" s="170"/>
      <c r="D4" s="170"/>
      <c r="E4" s="170"/>
      <c r="F4" s="170"/>
      <c r="G4" s="170"/>
    </row>
    <row r="5" spans="1:7" ht="15" customHeight="1" x14ac:dyDescent="0.3">
      <c r="A5" s="70" t="s">
        <v>100</v>
      </c>
      <c r="B5" s="61"/>
      <c r="C5" s="61" t="s">
        <v>68</v>
      </c>
      <c r="D5" s="61" t="s">
        <v>69</v>
      </c>
      <c r="E5" s="61" t="s">
        <v>70</v>
      </c>
      <c r="F5" s="61" t="s">
        <v>71</v>
      </c>
      <c r="G5" s="61" t="s">
        <v>4</v>
      </c>
    </row>
    <row r="6" spans="1:7" ht="15" customHeight="1" x14ac:dyDescent="0.3">
      <c r="A6" s="172" t="s">
        <v>30</v>
      </c>
      <c r="B6" s="10" t="s">
        <v>0</v>
      </c>
      <c r="C6" s="66">
        <v>9</v>
      </c>
      <c r="D6" s="66">
        <v>80</v>
      </c>
      <c r="E6" s="66">
        <v>205</v>
      </c>
      <c r="F6" s="66">
        <v>126</v>
      </c>
      <c r="G6" s="67">
        <f>SUM(C6:F6)</f>
        <v>420</v>
      </c>
    </row>
    <row r="7" spans="1:7" ht="15" customHeight="1" x14ac:dyDescent="0.3">
      <c r="A7" s="172"/>
      <c r="B7" s="10" t="s">
        <v>1</v>
      </c>
      <c r="C7" s="66">
        <v>60</v>
      </c>
      <c r="D7" s="66">
        <v>460</v>
      </c>
      <c r="E7" s="66">
        <v>1071</v>
      </c>
      <c r="F7" s="66">
        <v>582</v>
      </c>
      <c r="G7" s="67">
        <f t="shared" ref="G7:G11" si="0">SUM(C7:F7)</f>
        <v>2173</v>
      </c>
    </row>
    <row r="8" spans="1:7" ht="15" customHeight="1" x14ac:dyDescent="0.3">
      <c r="A8" s="172"/>
      <c r="B8" s="10" t="s">
        <v>2</v>
      </c>
      <c r="C8" s="66">
        <v>166</v>
      </c>
      <c r="D8" s="66">
        <v>1214</v>
      </c>
      <c r="E8" s="66">
        <v>2849</v>
      </c>
      <c r="F8" s="66">
        <v>1433</v>
      </c>
      <c r="G8" s="67">
        <f t="shared" si="0"/>
        <v>5662</v>
      </c>
    </row>
    <row r="9" spans="1:7" ht="15" customHeight="1" x14ac:dyDescent="0.3">
      <c r="A9" s="171" t="s">
        <v>26</v>
      </c>
      <c r="B9" s="15" t="s">
        <v>0</v>
      </c>
      <c r="C9" s="68">
        <v>28</v>
      </c>
      <c r="D9" s="68">
        <v>141</v>
      </c>
      <c r="E9" s="68">
        <v>120</v>
      </c>
      <c r="F9" s="68">
        <v>10</v>
      </c>
      <c r="G9" s="69">
        <f t="shared" si="0"/>
        <v>299</v>
      </c>
    </row>
    <row r="10" spans="1:7" ht="15" customHeight="1" x14ac:dyDescent="0.3">
      <c r="A10" s="171"/>
      <c r="B10" s="15" t="s">
        <v>1</v>
      </c>
      <c r="C10" s="68">
        <v>197</v>
      </c>
      <c r="D10" s="68">
        <v>1091</v>
      </c>
      <c r="E10" s="68">
        <v>828</v>
      </c>
      <c r="F10" s="68">
        <v>58</v>
      </c>
      <c r="G10" s="69">
        <f t="shared" si="0"/>
        <v>2174</v>
      </c>
    </row>
    <row r="11" spans="1:7" ht="15" customHeight="1" x14ac:dyDescent="0.3">
      <c r="A11" s="171"/>
      <c r="B11" s="15" t="s">
        <v>2</v>
      </c>
      <c r="C11" s="68">
        <v>505</v>
      </c>
      <c r="D11" s="68">
        <v>2602</v>
      </c>
      <c r="E11" s="68">
        <v>1792</v>
      </c>
      <c r="F11" s="68">
        <v>134</v>
      </c>
      <c r="G11" s="69">
        <f t="shared" si="0"/>
        <v>5033</v>
      </c>
    </row>
    <row r="12" spans="1:7" ht="15" customHeight="1" x14ac:dyDescent="0.3">
      <c r="A12" s="172" t="s">
        <v>29</v>
      </c>
      <c r="B12" s="10" t="s">
        <v>0</v>
      </c>
      <c r="C12" s="66">
        <v>15</v>
      </c>
      <c r="D12" s="66">
        <v>111</v>
      </c>
      <c r="E12" s="66">
        <v>109</v>
      </c>
      <c r="F12" s="66">
        <v>26</v>
      </c>
      <c r="G12" s="67">
        <f>SUM(C12:F12)</f>
        <v>261</v>
      </c>
    </row>
    <row r="13" spans="1:7" ht="15" customHeight="1" x14ac:dyDescent="0.3">
      <c r="A13" s="172"/>
      <c r="B13" s="10" t="s">
        <v>1</v>
      </c>
      <c r="C13" s="66">
        <v>154</v>
      </c>
      <c r="D13" s="66">
        <v>750</v>
      </c>
      <c r="E13" s="66">
        <v>688</v>
      </c>
      <c r="F13" s="66">
        <v>132</v>
      </c>
      <c r="G13" s="67">
        <f t="shared" ref="G13:G20" si="1">SUM(C13:F13)</f>
        <v>1724</v>
      </c>
    </row>
    <row r="14" spans="1:7" ht="15" customHeight="1" x14ac:dyDescent="0.3">
      <c r="A14" s="172"/>
      <c r="B14" s="10" t="s">
        <v>2</v>
      </c>
      <c r="C14" s="66">
        <v>400</v>
      </c>
      <c r="D14" s="66">
        <v>1787</v>
      </c>
      <c r="E14" s="66">
        <v>1673</v>
      </c>
      <c r="F14" s="66">
        <v>283</v>
      </c>
      <c r="G14" s="67">
        <f t="shared" si="1"/>
        <v>4143</v>
      </c>
    </row>
    <row r="15" spans="1:7" ht="15" customHeight="1" x14ac:dyDescent="0.3">
      <c r="A15" s="171" t="s">
        <v>27</v>
      </c>
      <c r="B15" s="15" t="s">
        <v>0</v>
      </c>
      <c r="C15" s="68">
        <v>5</v>
      </c>
      <c r="D15" s="68">
        <v>48</v>
      </c>
      <c r="E15" s="68">
        <v>131</v>
      </c>
      <c r="F15" s="68">
        <v>29</v>
      </c>
      <c r="G15" s="69">
        <f t="shared" si="1"/>
        <v>213</v>
      </c>
    </row>
    <row r="16" spans="1:7" ht="15" customHeight="1" x14ac:dyDescent="0.3">
      <c r="A16" s="171"/>
      <c r="B16" s="15" t="s">
        <v>1</v>
      </c>
      <c r="C16" s="68">
        <v>31</v>
      </c>
      <c r="D16" s="68">
        <v>310</v>
      </c>
      <c r="E16" s="68">
        <v>741</v>
      </c>
      <c r="F16" s="68">
        <v>131</v>
      </c>
      <c r="G16" s="69">
        <f t="shared" si="1"/>
        <v>1213</v>
      </c>
    </row>
    <row r="17" spans="1:7" ht="15" customHeight="1" x14ac:dyDescent="0.3">
      <c r="A17" s="171"/>
      <c r="B17" s="15" t="s">
        <v>2</v>
      </c>
      <c r="C17" s="68">
        <v>71</v>
      </c>
      <c r="D17" s="68">
        <v>776</v>
      </c>
      <c r="E17" s="68">
        <v>1714</v>
      </c>
      <c r="F17" s="68">
        <v>319</v>
      </c>
      <c r="G17" s="69">
        <f t="shared" si="1"/>
        <v>2880</v>
      </c>
    </row>
    <row r="18" spans="1:7" ht="15" customHeight="1" x14ac:dyDescent="0.3">
      <c r="A18" s="172" t="s">
        <v>72</v>
      </c>
      <c r="B18" s="10" t="s">
        <v>0</v>
      </c>
      <c r="C18" s="66">
        <v>9</v>
      </c>
      <c r="D18" s="66">
        <v>31</v>
      </c>
      <c r="E18" s="66">
        <v>43</v>
      </c>
      <c r="F18" s="66">
        <v>5</v>
      </c>
      <c r="G18" s="67">
        <f t="shared" si="1"/>
        <v>88</v>
      </c>
    </row>
    <row r="19" spans="1:7" ht="15" customHeight="1" x14ac:dyDescent="0.3">
      <c r="A19" s="172"/>
      <c r="B19" s="10" t="s">
        <v>1</v>
      </c>
      <c r="C19" s="66">
        <v>66</v>
      </c>
      <c r="D19" s="66">
        <v>203</v>
      </c>
      <c r="E19" s="66">
        <v>190</v>
      </c>
      <c r="F19" s="66">
        <v>36</v>
      </c>
      <c r="G19" s="67">
        <f t="shared" si="1"/>
        <v>495</v>
      </c>
    </row>
    <row r="20" spans="1:7" ht="15" customHeight="1" x14ac:dyDescent="0.3">
      <c r="A20" s="172"/>
      <c r="B20" s="10" t="s">
        <v>2</v>
      </c>
      <c r="C20" s="66">
        <v>194</v>
      </c>
      <c r="D20" s="66">
        <v>499</v>
      </c>
      <c r="E20" s="66">
        <v>466</v>
      </c>
      <c r="F20" s="66">
        <v>98</v>
      </c>
      <c r="G20" s="67">
        <f t="shared" si="1"/>
        <v>1257</v>
      </c>
    </row>
    <row r="21" spans="1:7" ht="15" customHeight="1" x14ac:dyDescent="0.3">
      <c r="A21" s="174" t="s">
        <v>4</v>
      </c>
      <c r="B21" s="62" t="s">
        <v>0</v>
      </c>
      <c r="C21" s="71">
        <f t="shared" ref="C21:G21" si="2">C9+C15+C18+C12+C6</f>
        <v>66</v>
      </c>
      <c r="D21" s="71">
        <f t="shared" si="2"/>
        <v>411</v>
      </c>
      <c r="E21" s="71">
        <f t="shared" si="2"/>
        <v>608</v>
      </c>
      <c r="F21" s="71">
        <f t="shared" si="2"/>
        <v>196</v>
      </c>
      <c r="G21" s="71">
        <f t="shared" si="2"/>
        <v>1281</v>
      </c>
    </row>
    <row r="22" spans="1:7" ht="15" customHeight="1" x14ac:dyDescent="0.3">
      <c r="A22" s="174"/>
      <c r="B22" s="62" t="s">
        <v>1</v>
      </c>
      <c r="C22" s="71">
        <f t="shared" ref="C22:G22" si="3">C10+C16+C19+C13+C7</f>
        <v>508</v>
      </c>
      <c r="D22" s="71">
        <f t="shared" si="3"/>
        <v>2814</v>
      </c>
      <c r="E22" s="71">
        <f t="shared" si="3"/>
        <v>3518</v>
      </c>
      <c r="F22" s="71">
        <f t="shared" si="3"/>
        <v>939</v>
      </c>
      <c r="G22" s="71">
        <f t="shared" si="3"/>
        <v>7779</v>
      </c>
    </row>
    <row r="23" spans="1:7" ht="15" customHeight="1" x14ac:dyDescent="0.3">
      <c r="A23" s="174"/>
      <c r="B23" s="62" t="s">
        <v>2</v>
      </c>
      <c r="C23" s="71">
        <f t="shared" ref="C23:G23" si="4">C11+C17+C20+C14+C8</f>
        <v>1336</v>
      </c>
      <c r="D23" s="71">
        <f t="shared" si="4"/>
        <v>6878</v>
      </c>
      <c r="E23" s="71">
        <f t="shared" si="4"/>
        <v>8494</v>
      </c>
      <c r="F23" s="71">
        <f t="shared" si="4"/>
        <v>2267</v>
      </c>
      <c r="G23" s="71">
        <f t="shared" si="4"/>
        <v>18975</v>
      </c>
    </row>
    <row r="24" spans="1:7" ht="15" customHeight="1" x14ac:dyDescent="0.3">
      <c r="A24" s="65" t="s">
        <v>127</v>
      </c>
      <c r="B24" s="65"/>
      <c r="C24" s="65"/>
      <c r="D24" s="65"/>
      <c r="E24" s="58"/>
      <c r="F24" s="58"/>
      <c r="G24" s="58"/>
    </row>
    <row r="27" spans="1:7" ht="15" customHeight="1" x14ac:dyDescent="0.3">
      <c r="A27" s="170" t="s">
        <v>87</v>
      </c>
      <c r="B27" s="170"/>
      <c r="C27" s="170"/>
      <c r="D27" s="170"/>
      <c r="E27" s="170"/>
      <c r="F27" s="170"/>
      <c r="G27" s="170"/>
    </row>
    <row r="28" spans="1:7" ht="15" customHeight="1" x14ac:dyDescent="0.3">
      <c r="A28" s="170" t="s">
        <v>99</v>
      </c>
      <c r="B28" s="170"/>
      <c r="C28" s="170"/>
      <c r="D28" s="170"/>
      <c r="E28" s="170"/>
      <c r="F28" s="170"/>
      <c r="G28" s="170"/>
    </row>
    <row r="29" spans="1:7" ht="15" customHeight="1" x14ac:dyDescent="0.3">
      <c r="A29" s="70" t="s">
        <v>100</v>
      </c>
      <c r="B29" s="61"/>
      <c r="C29" s="61" t="s">
        <v>68</v>
      </c>
      <c r="D29" s="61" t="s">
        <v>69</v>
      </c>
      <c r="E29" s="61" t="s">
        <v>70</v>
      </c>
      <c r="F29" s="61" t="s">
        <v>71</v>
      </c>
      <c r="G29" s="61" t="s">
        <v>4</v>
      </c>
    </row>
    <row r="30" spans="1:7" ht="15" customHeight="1" x14ac:dyDescent="0.3">
      <c r="A30" s="172" t="s">
        <v>30</v>
      </c>
      <c r="B30" s="10" t="s">
        <v>0</v>
      </c>
      <c r="C30" s="66">
        <v>9</v>
      </c>
      <c r="D30" s="66">
        <v>81</v>
      </c>
      <c r="E30" s="66">
        <v>218</v>
      </c>
      <c r="F30" s="66">
        <v>128</v>
      </c>
      <c r="G30" s="67">
        <f>SUM(C30:F30)</f>
        <v>436</v>
      </c>
    </row>
    <row r="31" spans="1:7" ht="15" customHeight="1" x14ac:dyDescent="0.3">
      <c r="A31" s="172"/>
      <c r="B31" s="10" t="s">
        <v>1</v>
      </c>
      <c r="C31" s="66">
        <v>60</v>
      </c>
      <c r="D31" s="66">
        <v>468</v>
      </c>
      <c r="E31" s="66">
        <v>1106</v>
      </c>
      <c r="F31" s="66">
        <v>593</v>
      </c>
      <c r="G31" s="67">
        <f t="shared" ref="G31:G44" si="5">SUM(C31:F31)</f>
        <v>2227</v>
      </c>
    </row>
    <row r="32" spans="1:7" ht="15" customHeight="1" x14ac:dyDescent="0.3">
      <c r="A32" s="172"/>
      <c r="B32" s="10" t="s">
        <v>2</v>
      </c>
      <c r="C32" s="66">
        <v>166</v>
      </c>
      <c r="D32" s="66">
        <v>1230</v>
      </c>
      <c r="E32" s="66">
        <v>2963</v>
      </c>
      <c r="F32" s="66">
        <v>1471</v>
      </c>
      <c r="G32" s="67">
        <f t="shared" si="5"/>
        <v>5830</v>
      </c>
    </row>
    <row r="33" spans="1:7" ht="15" customHeight="1" x14ac:dyDescent="0.3">
      <c r="A33" s="171" t="s">
        <v>26</v>
      </c>
      <c r="B33" s="15" t="s">
        <v>0</v>
      </c>
      <c r="C33" s="68">
        <v>28</v>
      </c>
      <c r="D33" s="68">
        <v>141</v>
      </c>
      <c r="E33" s="68">
        <v>120</v>
      </c>
      <c r="F33" s="68">
        <v>10</v>
      </c>
      <c r="G33" s="69">
        <f t="shared" si="5"/>
        <v>299</v>
      </c>
    </row>
    <row r="34" spans="1:7" ht="15" customHeight="1" x14ac:dyDescent="0.3">
      <c r="A34" s="171"/>
      <c r="B34" s="15" t="s">
        <v>1</v>
      </c>
      <c r="C34" s="68">
        <v>197</v>
      </c>
      <c r="D34" s="68">
        <v>1091</v>
      </c>
      <c r="E34" s="68">
        <v>828</v>
      </c>
      <c r="F34" s="68">
        <v>58</v>
      </c>
      <c r="G34" s="69">
        <f t="shared" si="5"/>
        <v>2174</v>
      </c>
    </row>
    <row r="35" spans="1:7" ht="15" customHeight="1" x14ac:dyDescent="0.3">
      <c r="A35" s="171"/>
      <c r="B35" s="15" t="s">
        <v>2</v>
      </c>
      <c r="C35" s="68">
        <v>505</v>
      </c>
      <c r="D35" s="68">
        <v>2602</v>
      </c>
      <c r="E35" s="68">
        <v>1792</v>
      </c>
      <c r="F35" s="68">
        <v>134</v>
      </c>
      <c r="G35" s="69">
        <f t="shared" si="5"/>
        <v>5033</v>
      </c>
    </row>
    <row r="36" spans="1:7" ht="15" customHeight="1" x14ac:dyDescent="0.3">
      <c r="A36" s="172" t="s">
        <v>29</v>
      </c>
      <c r="B36" s="10" t="s">
        <v>0</v>
      </c>
      <c r="C36" s="66">
        <v>15</v>
      </c>
      <c r="D36" s="66">
        <v>115</v>
      </c>
      <c r="E36" s="66">
        <v>112</v>
      </c>
      <c r="F36" s="66">
        <v>27</v>
      </c>
      <c r="G36" s="67">
        <f>SUM(C36:F36)</f>
        <v>269</v>
      </c>
    </row>
    <row r="37" spans="1:7" ht="15" customHeight="1" x14ac:dyDescent="0.3">
      <c r="A37" s="172"/>
      <c r="B37" s="10" t="s">
        <v>1</v>
      </c>
      <c r="C37" s="66">
        <v>154</v>
      </c>
      <c r="D37" s="66">
        <v>773</v>
      </c>
      <c r="E37" s="66">
        <v>714</v>
      </c>
      <c r="F37" s="66">
        <v>135</v>
      </c>
      <c r="G37" s="67">
        <f t="shared" ref="G37:G38" si="6">SUM(C37:F37)</f>
        <v>1776</v>
      </c>
    </row>
    <row r="38" spans="1:7" ht="15" customHeight="1" x14ac:dyDescent="0.3">
      <c r="A38" s="172"/>
      <c r="B38" s="10" t="s">
        <v>2</v>
      </c>
      <c r="C38" s="66">
        <v>400</v>
      </c>
      <c r="D38" s="66">
        <v>1844</v>
      </c>
      <c r="E38" s="66">
        <v>1730</v>
      </c>
      <c r="F38" s="66">
        <v>291</v>
      </c>
      <c r="G38" s="67">
        <f t="shared" si="6"/>
        <v>4265</v>
      </c>
    </row>
    <row r="39" spans="1:7" ht="15" customHeight="1" x14ac:dyDescent="0.3">
      <c r="A39" s="171" t="s">
        <v>27</v>
      </c>
      <c r="B39" s="15" t="s">
        <v>0</v>
      </c>
      <c r="C39" s="68">
        <v>5</v>
      </c>
      <c r="D39" s="68">
        <v>49</v>
      </c>
      <c r="E39" s="68">
        <v>132</v>
      </c>
      <c r="F39" s="68">
        <v>29</v>
      </c>
      <c r="G39" s="69">
        <f t="shared" si="5"/>
        <v>215</v>
      </c>
    </row>
    <row r="40" spans="1:7" ht="15" customHeight="1" x14ac:dyDescent="0.3">
      <c r="A40" s="171"/>
      <c r="B40" s="15" t="s">
        <v>1</v>
      </c>
      <c r="C40" s="68">
        <v>31</v>
      </c>
      <c r="D40" s="68">
        <v>315</v>
      </c>
      <c r="E40" s="68">
        <v>746</v>
      </c>
      <c r="F40" s="68">
        <v>131</v>
      </c>
      <c r="G40" s="69">
        <f t="shared" si="5"/>
        <v>1223</v>
      </c>
    </row>
    <row r="41" spans="1:7" ht="15" customHeight="1" x14ac:dyDescent="0.3">
      <c r="A41" s="171"/>
      <c r="B41" s="15" t="s">
        <v>2</v>
      </c>
      <c r="C41" s="68">
        <v>71</v>
      </c>
      <c r="D41" s="68">
        <v>787</v>
      </c>
      <c r="E41" s="68">
        <v>1724</v>
      </c>
      <c r="F41" s="68">
        <v>319</v>
      </c>
      <c r="G41" s="69">
        <f t="shared" si="5"/>
        <v>2901</v>
      </c>
    </row>
    <row r="42" spans="1:7" ht="15" customHeight="1" x14ac:dyDescent="0.3">
      <c r="A42" s="172" t="s">
        <v>72</v>
      </c>
      <c r="B42" s="10" t="s">
        <v>0</v>
      </c>
      <c r="C42" s="66">
        <v>9</v>
      </c>
      <c r="D42" s="66">
        <v>31</v>
      </c>
      <c r="E42" s="66">
        <v>44</v>
      </c>
      <c r="F42" s="66">
        <v>5</v>
      </c>
      <c r="G42" s="67">
        <f t="shared" si="5"/>
        <v>89</v>
      </c>
    </row>
    <row r="43" spans="1:7" ht="15" customHeight="1" x14ac:dyDescent="0.3">
      <c r="A43" s="172"/>
      <c r="B43" s="10" t="s">
        <v>1</v>
      </c>
      <c r="C43" s="66">
        <v>66</v>
      </c>
      <c r="D43" s="66">
        <v>203</v>
      </c>
      <c r="E43" s="66">
        <v>192</v>
      </c>
      <c r="F43" s="66">
        <v>36</v>
      </c>
      <c r="G43" s="67">
        <f t="shared" si="5"/>
        <v>497</v>
      </c>
    </row>
    <row r="44" spans="1:7" ht="15" customHeight="1" x14ac:dyDescent="0.3">
      <c r="A44" s="172"/>
      <c r="B44" s="10" t="s">
        <v>2</v>
      </c>
      <c r="C44" s="66">
        <v>194</v>
      </c>
      <c r="D44" s="66">
        <v>499</v>
      </c>
      <c r="E44" s="66">
        <v>474</v>
      </c>
      <c r="F44" s="66">
        <v>98</v>
      </c>
      <c r="G44" s="67">
        <f t="shared" si="5"/>
        <v>1265</v>
      </c>
    </row>
    <row r="45" spans="1:7" ht="15" customHeight="1" x14ac:dyDescent="0.3">
      <c r="A45" s="174" t="s">
        <v>4</v>
      </c>
      <c r="B45" s="62" t="s">
        <v>0</v>
      </c>
      <c r="C45" s="71">
        <f t="shared" ref="C45:G47" si="7">C33+C39+C42+C36+C30</f>
        <v>66</v>
      </c>
      <c r="D45" s="71">
        <f t="shared" si="7"/>
        <v>417</v>
      </c>
      <c r="E45" s="71">
        <f t="shared" si="7"/>
        <v>626</v>
      </c>
      <c r="F45" s="71">
        <f t="shared" si="7"/>
        <v>199</v>
      </c>
      <c r="G45" s="71">
        <f t="shared" si="7"/>
        <v>1308</v>
      </c>
    </row>
    <row r="46" spans="1:7" ht="15" customHeight="1" x14ac:dyDescent="0.3">
      <c r="A46" s="174"/>
      <c r="B46" s="62" t="s">
        <v>1</v>
      </c>
      <c r="C46" s="71">
        <f t="shared" si="7"/>
        <v>508</v>
      </c>
      <c r="D46" s="71">
        <f t="shared" si="7"/>
        <v>2850</v>
      </c>
      <c r="E46" s="71">
        <f t="shared" si="7"/>
        <v>3586</v>
      </c>
      <c r="F46" s="71">
        <f t="shared" si="7"/>
        <v>953</v>
      </c>
      <c r="G46" s="71">
        <f t="shared" si="7"/>
        <v>7897</v>
      </c>
    </row>
    <row r="47" spans="1:7" ht="15" customHeight="1" x14ac:dyDescent="0.3">
      <c r="A47" s="174"/>
      <c r="B47" s="62" t="s">
        <v>2</v>
      </c>
      <c r="C47" s="71">
        <f t="shared" si="7"/>
        <v>1336</v>
      </c>
      <c r="D47" s="71">
        <f t="shared" si="7"/>
        <v>6962</v>
      </c>
      <c r="E47" s="71">
        <f t="shared" si="7"/>
        <v>8683</v>
      </c>
      <c r="F47" s="71">
        <f t="shared" si="7"/>
        <v>2313</v>
      </c>
      <c r="G47" s="71">
        <f t="shared" si="7"/>
        <v>19294</v>
      </c>
    </row>
    <row r="48" spans="1:7" ht="15" customHeight="1" x14ac:dyDescent="0.3">
      <c r="A48" s="65" t="s">
        <v>127</v>
      </c>
      <c r="B48" s="65"/>
      <c r="C48" s="65"/>
      <c r="D48" s="65"/>
      <c r="E48" s="58"/>
      <c r="F48" s="58"/>
      <c r="G48" s="58"/>
    </row>
    <row r="51" spans="1:7" ht="15" customHeight="1" x14ac:dyDescent="0.3">
      <c r="A51" s="170" t="s">
        <v>87</v>
      </c>
      <c r="B51" s="170"/>
      <c r="C51" s="170"/>
      <c r="D51" s="170"/>
      <c r="E51" s="170"/>
      <c r="F51" s="170"/>
      <c r="G51" s="170"/>
    </row>
    <row r="52" spans="1:7" ht="15" customHeight="1" x14ac:dyDescent="0.3">
      <c r="A52" s="170" t="s">
        <v>89</v>
      </c>
      <c r="B52" s="170"/>
      <c r="C52" s="170"/>
      <c r="D52" s="170"/>
      <c r="E52" s="170"/>
      <c r="F52" s="170"/>
      <c r="G52" s="170"/>
    </row>
    <row r="53" spans="1:7" ht="15" customHeight="1" x14ac:dyDescent="0.3">
      <c r="A53" s="70" t="s">
        <v>101</v>
      </c>
      <c r="B53" s="61"/>
      <c r="C53" s="61" t="s">
        <v>68</v>
      </c>
      <c r="D53" s="61" t="s">
        <v>69</v>
      </c>
      <c r="E53" s="61" t="s">
        <v>70</v>
      </c>
      <c r="F53" s="61" t="s">
        <v>71</v>
      </c>
      <c r="G53" s="61" t="s">
        <v>4</v>
      </c>
    </row>
    <row r="54" spans="1:7" ht="15" customHeight="1" x14ac:dyDescent="0.3">
      <c r="A54" s="172" t="s">
        <v>30</v>
      </c>
      <c r="B54" s="10" t="s">
        <v>0</v>
      </c>
      <c r="C54" s="66">
        <v>8</v>
      </c>
      <c r="D54" s="66">
        <v>81</v>
      </c>
      <c r="E54" s="66">
        <v>220</v>
      </c>
      <c r="F54" s="66">
        <v>125</v>
      </c>
      <c r="G54" s="67">
        <f>SUM(C54:F54)</f>
        <v>434</v>
      </c>
    </row>
    <row r="55" spans="1:7" ht="15" customHeight="1" x14ac:dyDescent="0.3">
      <c r="A55" s="172"/>
      <c r="B55" s="10" t="s">
        <v>1</v>
      </c>
      <c r="C55" s="66">
        <v>57</v>
      </c>
      <c r="D55" s="66">
        <v>468</v>
      </c>
      <c r="E55" s="66">
        <v>1126</v>
      </c>
      <c r="F55" s="66">
        <v>573</v>
      </c>
      <c r="G55" s="67">
        <f t="shared" ref="G55:G56" si="8">SUM(C55:F55)</f>
        <v>2224</v>
      </c>
    </row>
    <row r="56" spans="1:7" ht="15" customHeight="1" x14ac:dyDescent="0.3">
      <c r="A56" s="172"/>
      <c r="B56" s="10" t="s">
        <v>2</v>
      </c>
      <c r="C56" s="66">
        <v>156</v>
      </c>
      <c r="D56" s="66">
        <v>1230</v>
      </c>
      <c r="E56" s="66">
        <v>3014</v>
      </c>
      <c r="F56" s="66">
        <v>1427</v>
      </c>
      <c r="G56" s="67">
        <f t="shared" si="8"/>
        <v>5827</v>
      </c>
    </row>
    <row r="57" spans="1:7" ht="15" customHeight="1" x14ac:dyDescent="0.3">
      <c r="A57" s="171" t="s">
        <v>26</v>
      </c>
      <c r="B57" s="15" t="s">
        <v>0</v>
      </c>
      <c r="C57" s="68">
        <v>28</v>
      </c>
      <c r="D57" s="68">
        <v>141</v>
      </c>
      <c r="E57" s="68">
        <v>121</v>
      </c>
      <c r="F57" s="68">
        <v>9</v>
      </c>
      <c r="G57" s="69">
        <f t="shared" ref="G57:G59" si="9">SUM(C57:F57)</f>
        <v>299</v>
      </c>
    </row>
    <row r="58" spans="1:7" ht="15" customHeight="1" x14ac:dyDescent="0.3">
      <c r="A58" s="171"/>
      <c r="B58" s="15" t="s">
        <v>1</v>
      </c>
      <c r="C58" s="68">
        <v>197</v>
      </c>
      <c r="D58" s="68">
        <v>1088</v>
      </c>
      <c r="E58" s="68">
        <v>843</v>
      </c>
      <c r="F58" s="68">
        <v>44</v>
      </c>
      <c r="G58" s="69">
        <f t="shared" si="9"/>
        <v>2172</v>
      </c>
    </row>
    <row r="59" spans="1:7" ht="15" customHeight="1" x14ac:dyDescent="0.3">
      <c r="A59" s="171"/>
      <c r="B59" s="15" t="s">
        <v>2</v>
      </c>
      <c r="C59" s="68">
        <v>505</v>
      </c>
      <c r="D59" s="68">
        <v>2594</v>
      </c>
      <c r="E59" s="68">
        <v>1830</v>
      </c>
      <c r="F59" s="68">
        <v>106</v>
      </c>
      <c r="G59" s="69">
        <f t="shared" si="9"/>
        <v>5035</v>
      </c>
    </row>
    <row r="60" spans="1:7" ht="15" customHeight="1" x14ac:dyDescent="0.3">
      <c r="A60" s="172" t="s">
        <v>29</v>
      </c>
      <c r="B60" s="10" t="s">
        <v>0</v>
      </c>
      <c r="C60" s="66">
        <v>15</v>
      </c>
      <c r="D60" s="66">
        <v>115</v>
      </c>
      <c r="E60" s="66">
        <v>116</v>
      </c>
      <c r="F60" s="66">
        <v>22</v>
      </c>
      <c r="G60" s="67">
        <f>SUM(C60:F60)</f>
        <v>268</v>
      </c>
    </row>
    <row r="61" spans="1:7" ht="15" customHeight="1" x14ac:dyDescent="0.3">
      <c r="A61" s="172"/>
      <c r="B61" s="10" t="s">
        <v>1</v>
      </c>
      <c r="C61" s="66">
        <v>154</v>
      </c>
      <c r="D61" s="66">
        <v>773</v>
      </c>
      <c r="E61" s="66">
        <v>740</v>
      </c>
      <c r="F61" s="66">
        <v>104</v>
      </c>
      <c r="G61" s="67">
        <f t="shared" ref="G61:G62" si="10">SUM(C61:F61)</f>
        <v>1771</v>
      </c>
    </row>
    <row r="62" spans="1:7" ht="15" customHeight="1" x14ac:dyDescent="0.3">
      <c r="A62" s="172"/>
      <c r="B62" s="10" t="s">
        <v>2</v>
      </c>
      <c r="C62" s="66">
        <v>400</v>
      </c>
      <c r="D62" s="66">
        <v>1844</v>
      </c>
      <c r="E62" s="66">
        <v>1794</v>
      </c>
      <c r="F62" s="66">
        <v>221</v>
      </c>
      <c r="G62" s="67">
        <f t="shared" si="10"/>
        <v>4259</v>
      </c>
    </row>
    <row r="63" spans="1:7" ht="15" customHeight="1" x14ac:dyDescent="0.3">
      <c r="A63" s="171" t="s">
        <v>27</v>
      </c>
      <c r="B63" s="15" t="s">
        <v>0</v>
      </c>
      <c r="C63" s="68">
        <v>5</v>
      </c>
      <c r="D63" s="68">
        <v>49</v>
      </c>
      <c r="E63" s="68">
        <v>132</v>
      </c>
      <c r="F63" s="68">
        <v>29</v>
      </c>
      <c r="G63" s="69">
        <f t="shared" ref="G63:G68" si="11">SUM(C63:F63)</f>
        <v>215</v>
      </c>
    </row>
    <row r="64" spans="1:7" ht="15" customHeight="1" x14ac:dyDescent="0.3">
      <c r="A64" s="171"/>
      <c r="B64" s="15" t="s">
        <v>1</v>
      </c>
      <c r="C64" s="68">
        <v>31</v>
      </c>
      <c r="D64" s="68">
        <v>315</v>
      </c>
      <c r="E64" s="68">
        <v>746</v>
      </c>
      <c r="F64" s="68">
        <v>131</v>
      </c>
      <c r="G64" s="69">
        <f t="shared" si="11"/>
        <v>1223</v>
      </c>
    </row>
    <row r="65" spans="1:8" ht="15" customHeight="1" x14ac:dyDescent="0.3">
      <c r="A65" s="171"/>
      <c r="B65" s="15" t="s">
        <v>2</v>
      </c>
      <c r="C65" s="68">
        <v>71</v>
      </c>
      <c r="D65" s="68">
        <v>787</v>
      </c>
      <c r="E65" s="68">
        <v>1724</v>
      </c>
      <c r="F65" s="68">
        <v>319</v>
      </c>
      <c r="G65" s="69">
        <f t="shared" si="11"/>
        <v>2901</v>
      </c>
    </row>
    <row r="66" spans="1:8" ht="15" customHeight="1" x14ac:dyDescent="0.3">
      <c r="A66" s="172" t="s">
        <v>72</v>
      </c>
      <c r="B66" s="10" t="s">
        <v>0</v>
      </c>
      <c r="C66" s="66">
        <v>9</v>
      </c>
      <c r="D66" s="66">
        <v>31</v>
      </c>
      <c r="E66" s="66">
        <v>44</v>
      </c>
      <c r="F66" s="66">
        <v>2</v>
      </c>
      <c r="G66" s="67">
        <f t="shared" si="11"/>
        <v>86</v>
      </c>
    </row>
    <row r="67" spans="1:8" ht="15" customHeight="1" x14ac:dyDescent="0.3">
      <c r="A67" s="172"/>
      <c r="B67" s="10" t="s">
        <v>1</v>
      </c>
      <c r="C67" s="66">
        <v>66</v>
      </c>
      <c r="D67" s="66">
        <v>203</v>
      </c>
      <c r="E67" s="66">
        <v>192</v>
      </c>
      <c r="F67" s="66">
        <v>14</v>
      </c>
      <c r="G67" s="67">
        <f t="shared" si="11"/>
        <v>475</v>
      </c>
    </row>
    <row r="68" spans="1:8" ht="15" customHeight="1" x14ac:dyDescent="0.3">
      <c r="A68" s="172"/>
      <c r="B68" s="10" t="s">
        <v>2</v>
      </c>
      <c r="C68" s="66">
        <v>194</v>
      </c>
      <c r="D68" s="66">
        <v>499</v>
      </c>
      <c r="E68" s="66">
        <v>474</v>
      </c>
      <c r="F68" s="66">
        <v>30</v>
      </c>
      <c r="G68" s="67">
        <f t="shared" si="11"/>
        <v>1197</v>
      </c>
    </row>
    <row r="69" spans="1:8" ht="15" customHeight="1" x14ac:dyDescent="0.3">
      <c r="A69" s="174" t="s">
        <v>4</v>
      </c>
      <c r="B69" s="62" t="s">
        <v>0</v>
      </c>
      <c r="C69" s="71">
        <f t="shared" ref="C69:G71" si="12">C57+C63+C66+C60+C54</f>
        <v>65</v>
      </c>
      <c r="D69" s="71">
        <f t="shared" si="12"/>
        <v>417</v>
      </c>
      <c r="E69" s="71">
        <f t="shared" si="12"/>
        <v>633</v>
      </c>
      <c r="F69" s="71">
        <f t="shared" si="12"/>
        <v>187</v>
      </c>
      <c r="G69" s="71">
        <f t="shared" si="12"/>
        <v>1302</v>
      </c>
    </row>
    <row r="70" spans="1:8" ht="15" customHeight="1" x14ac:dyDescent="0.3">
      <c r="A70" s="174"/>
      <c r="B70" s="62" t="s">
        <v>1</v>
      </c>
      <c r="C70" s="71">
        <f t="shared" si="12"/>
        <v>505</v>
      </c>
      <c r="D70" s="71">
        <f t="shared" si="12"/>
        <v>2847</v>
      </c>
      <c r="E70" s="71">
        <f t="shared" si="12"/>
        <v>3647</v>
      </c>
      <c r="F70" s="71">
        <f t="shared" si="12"/>
        <v>866</v>
      </c>
      <c r="G70" s="71">
        <f t="shared" si="12"/>
        <v>7865</v>
      </c>
    </row>
    <row r="71" spans="1:8" ht="15" customHeight="1" x14ac:dyDescent="0.3">
      <c r="A71" s="174"/>
      <c r="B71" s="62" t="s">
        <v>2</v>
      </c>
      <c r="C71" s="71">
        <f t="shared" si="12"/>
        <v>1326</v>
      </c>
      <c r="D71" s="71">
        <f t="shared" si="12"/>
        <v>6954</v>
      </c>
      <c r="E71" s="71">
        <f t="shared" si="12"/>
        <v>8836</v>
      </c>
      <c r="F71" s="71">
        <f t="shared" si="12"/>
        <v>2103</v>
      </c>
      <c r="G71" s="71">
        <f t="shared" si="12"/>
        <v>19219</v>
      </c>
    </row>
    <row r="72" spans="1:8" ht="15" customHeight="1" x14ac:dyDescent="0.3">
      <c r="A72" s="65" t="s">
        <v>127</v>
      </c>
      <c r="B72" s="57"/>
      <c r="C72" s="57"/>
      <c r="D72" s="57"/>
      <c r="E72" s="58"/>
      <c r="F72" s="58"/>
      <c r="G72" s="58"/>
      <c r="H72" s="58"/>
    </row>
  </sheetData>
  <mergeCells count="24">
    <mergeCell ref="A15:A17"/>
    <mergeCell ref="A18:A20"/>
    <mergeCell ref="A21:A23"/>
    <mergeCell ref="A3:G3"/>
    <mergeCell ref="A4:G4"/>
    <mergeCell ref="A6:A8"/>
    <mergeCell ref="A9:A11"/>
    <mergeCell ref="A12:A14"/>
    <mergeCell ref="A69:A71"/>
    <mergeCell ref="A27:G27"/>
    <mergeCell ref="A28:G28"/>
    <mergeCell ref="A30:A32"/>
    <mergeCell ref="A33:A35"/>
    <mergeCell ref="A36:A38"/>
    <mergeCell ref="A39:A41"/>
    <mergeCell ref="A42:A44"/>
    <mergeCell ref="A45:A47"/>
    <mergeCell ref="A66:A68"/>
    <mergeCell ref="A60:A62"/>
    <mergeCell ref="A54:A56"/>
    <mergeCell ref="A51:G51"/>
    <mergeCell ref="A52:G52"/>
    <mergeCell ref="A57:A59"/>
    <mergeCell ref="A63:A6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8"/>
  <sheetViews>
    <sheetView showGridLines="0" zoomScaleNormal="100" workbookViewId="0">
      <pane xSplit="1" topLeftCell="B1" activePane="topRight" state="frozen"/>
      <selection pane="topRight" activeCell="N5" sqref="N5:N34"/>
    </sheetView>
  </sheetViews>
  <sheetFormatPr defaultRowHeight="15" customHeight="1" x14ac:dyDescent="0.3"/>
  <cols>
    <col min="1" max="1" width="14.6640625" style="10" customWidth="1"/>
    <col min="2" max="2" width="27.109375" style="10" bestFit="1" customWidth="1"/>
    <col min="3" max="8" width="10.109375" style="10" customWidth="1"/>
    <col min="9" max="10" width="11.6640625" style="10" bestFit="1" customWidth="1"/>
    <col min="11" max="14" width="10.109375" style="10" customWidth="1"/>
    <col min="15" max="16384" width="8.88671875" style="10"/>
  </cols>
  <sheetData>
    <row r="3" spans="1:14" ht="15" customHeight="1" x14ac:dyDescent="0.3">
      <c r="A3" s="170" t="s">
        <v>136</v>
      </c>
      <c r="B3" s="170"/>
      <c r="C3" s="170"/>
      <c r="D3" s="170"/>
      <c r="E3" s="170"/>
      <c r="F3" s="170"/>
      <c r="G3" s="170"/>
      <c r="H3" s="170"/>
      <c r="I3" s="170"/>
      <c r="J3" s="170"/>
      <c r="K3" s="170"/>
      <c r="L3" s="170"/>
      <c r="M3" s="170"/>
      <c r="N3" s="170"/>
    </row>
    <row r="4" spans="1:14" ht="24" customHeight="1" x14ac:dyDescent="0.3">
      <c r="A4" s="81" t="s">
        <v>55</v>
      </c>
      <c r="B4" s="61"/>
      <c r="C4" s="82">
        <v>2010</v>
      </c>
      <c r="D4" s="82">
        <v>2011</v>
      </c>
      <c r="E4" s="82">
        <v>2012</v>
      </c>
      <c r="F4" s="82">
        <v>2013</v>
      </c>
      <c r="G4" s="82">
        <v>2014</v>
      </c>
      <c r="H4" s="82">
        <v>2015</v>
      </c>
      <c r="I4" s="82">
        <v>2016</v>
      </c>
      <c r="J4" s="82">
        <v>2017</v>
      </c>
      <c r="K4" s="82">
        <v>2018</v>
      </c>
      <c r="L4" s="82">
        <v>2019</v>
      </c>
      <c r="M4" s="82">
        <v>2020</v>
      </c>
      <c r="N4" s="157">
        <v>2021</v>
      </c>
    </row>
    <row r="5" spans="1:14" ht="15" customHeight="1" x14ac:dyDescent="0.3">
      <c r="A5" s="179" t="s">
        <v>31</v>
      </c>
      <c r="B5" s="74" t="s">
        <v>78</v>
      </c>
      <c r="C5" s="73">
        <v>160048</v>
      </c>
      <c r="D5" s="73">
        <v>153992</v>
      </c>
      <c r="E5" s="73">
        <v>111801</v>
      </c>
      <c r="F5" s="73">
        <v>94063</v>
      </c>
      <c r="G5" s="73">
        <v>137164</v>
      </c>
      <c r="H5" s="73">
        <v>143195</v>
      </c>
      <c r="I5" s="73">
        <v>135166</v>
      </c>
      <c r="J5" s="73">
        <v>156481</v>
      </c>
      <c r="K5" s="73">
        <v>221398</v>
      </c>
      <c r="L5" s="73">
        <v>219285</v>
      </c>
      <c r="M5" s="73">
        <v>39004</v>
      </c>
      <c r="N5" s="73">
        <v>77564</v>
      </c>
    </row>
    <row r="6" spans="1:14" ht="15" customHeight="1" x14ac:dyDescent="0.3">
      <c r="A6" s="179"/>
      <c r="B6" s="74" t="s">
        <v>79</v>
      </c>
      <c r="C6" s="73">
        <v>181914</v>
      </c>
      <c r="D6" s="73">
        <v>179107</v>
      </c>
      <c r="E6" s="73">
        <v>138650</v>
      </c>
      <c r="F6" s="73">
        <v>164752</v>
      </c>
      <c r="G6" s="73">
        <v>177578</v>
      </c>
      <c r="H6" s="73">
        <v>174674</v>
      </c>
      <c r="I6" s="73">
        <v>176620</v>
      </c>
      <c r="J6" s="73">
        <v>192173</v>
      </c>
      <c r="K6" s="73">
        <v>216092</v>
      </c>
      <c r="L6" s="73">
        <v>224334</v>
      </c>
      <c r="M6" s="73">
        <v>120475</v>
      </c>
      <c r="N6" s="73">
        <v>161810</v>
      </c>
    </row>
    <row r="7" spans="1:14" ht="15" customHeight="1" x14ac:dyDescent="0.3">
      <c r="A7" s="179"/>
      <c r="B7" s="74" t="s">
        <v>7</v>
      </c>
      <c r="C7" s="73">
        <v>322756</v>
      </c>
      <c r="D7" s="73">
        <v>350732</v>
      </c>
      <c r="E7" s="73">
        <v>263434</v>
      </c>
      <c r="F7" s="73">
        <v>271364</v>
      </c>
      <c r="G7" s="73">
        <v>402251</v>
      </c>
      <c r="H7" s="73">
        <v>441883</v>
      </c>
      <c r="I7" s="73">
        <v>539136</v>
      </c>
      <c r="J7" s="73">
        <v>554242</v>
      </c>
      <c r="K7" s="73">
        <v>758153</v>
      </c>
      <c r="L7" s="73">
        <v>705603</v>
      </c>
      <c r="M7" s="73">
        <v>108394</v>
      </c>
      <c r="N7" s="73">
        <v>238976</v>
      </c>
    </row>
    <row r="8" spans="1:14" ht="15" customHeight="1" x14ac:dyDescent="0.3">
      <c r="A8" s="179"/>
      <c r="B8" s="74" t="s">
        <v>44</v>
      </c>
      <c r="C8" s="73">
        <v>438984</v>
      </c>
      <c r="D8" s="73">
        <v>426200</v>
      </c>
      <c r="E8" s="73">
        <v>330630</v>
      </c>
      <c r="F8" s="73">
        <v>410518</v>
      </c>
      <c r="G8" s="73">
        <v>422430</v>
      </c>
      <c r="H8" s="73">
        <v>409304</v>
      </c>
      <c r="I8" s="73">
        <v>429544</v>
      </c>
      <c r="J8" s="73">
        <v>474394</v>
      </c>
      <c r="K8" s="73">
        <v>501107</v>
      </c>
      <c r="L8" s="73">
        <v>522140</v>
      </c>
      <c r="M8" s="73">
        <v>272344</v>
      </c>
      <c r="N8" s="73">
        <v>409818</v>
      </c>
    </row>
    <row r="9" spans="1:14" ht="15" customHeight="1" x14ac:dyDescent="0.3">
      <c r="A9" s="179"/>
      <c r="B9" s="74" t="s">
        <v>47</v>
      </c>
      <c r="C9" s="75">
        <v>0.35499999999999998</v>
      </c>
      <c r="D9" s="75">
        <v>0.35</v>
      </c>
      <c r="E9" s="75">
        <v>0.25800000000000001</v>
      </c>
      <c r="F9" s="75">
        <v>0.28899999999999998</v>
      </c>
      <c r="G9" s="75">
        <v>0.34300000000000003</v>
      </c>
      <c r="H9" s="75">
        <v>0.35</v>
      </c>
      <c r="I9" s="75">
        <v>0.38800000000000001</v>
      </c>
      <c r="J9" s="75">
        <v>0.39700000000000002</v>
      </c>
      <c r="K9" s="75">
        <v>0.40899999999999997</v>
      </c>
      <c r="L9" s="75">
        <v>0.39</v>
      </c>
      <c r="M9" s="75">
        <v>0.249</v>
      </c>
      <c r="N9" s="75">
        <v>0.36699999999999999</v>
      </c>
    </row>
    <row r="10" spans="1:14" ht="15" customHeight="1" x14ac:dyDescent="0.3">
      <c r="A10" s="177" t="s">
        <v>27</v>
      </c>
      <c r="B10" s="77" t="s">
        <v>80</v>
      </c>
      <c r="C10" s="76">
        <v>6406</v>
      </c>
      <c r="D10" s="76">
        <v>5756</v>
      </c>
      <c r="E10" s="76">
        <v>4810</v>
      </c>
      <c r="F10" s="76">
        <v>4328</v>
      </c>
      <c r="G10" s="76">
        <v>4937</v>
      </c>
      <c r="H10" s="76">
        <v>5758</v>
      </c>
      <c r="I10" s="76">
        <v>4260</v>
      </c>
      <c r="J10" s="76">
        <v>5860</v>
      </c>
      <c r="K10" s="76">
        <v>12688</v>
      </c>
      <c r="L10" s="76">
        <v>10904</v>
      </c>
      <c r="M10" s="76">
        <v>3953</v>
      </c>
      <c r="N10" s="76">
        <v>8558</v>
      </c>
    </row>
    <row r="11" spans="1:14" ht="15" customHeight="1" x14ac:dyDescent="0.3">
      <c r="A11" s="177"/>
      <c r="B11" s="77" t="s">
        <v>81</v>
      </c>
      <c r="C11" s="76">
        <v>68777</v>
      </c>
      <c r="D11" s="76">
        <v>59262</v>
      </c>
      <c r="E11" s="76">
        <v>51823</v>
      </c>
      <c r="F11" s="76">
        <v>42699</v>
      </c>
      <c r="G11" s="76">
        <v>45623</v>
      </c>
      <c r="H11" s="76">
        <v>45326</v>
      </c>
      <c r="I11" s="76">
        <v>46567</v>
      </c>
      <c r="J11" s="76">
        <v>53099</v>
      </c>
      <c r="K11" s="76">
        <v>63025</v>
      </c>
      <c r="L11" s="76">
        <v>66123</v>
      </c>
      <c r="M11" s="76">
        <v>30205</v>
      </c>
      <c r="N11" s="76">
        <v>38794</v>
      </c>
    </row>
    <row r="12" spans="1:14" ht="15" customHeight="1" x14ac:dyDescent="0.3">
      <c r="A12" s="177"/>
      <c r="B12" s="77" t="s">
        <v>7</v>
      </c>
      <c r="C12" s="76">
        <v>13365</v>
      </c>
      <c r="D12" s="76">
        <v>13332</v>
      </c>
      <c r="E12" s="76">
        <v>13680</v>
      </c>
      <c r="F12" s="76">
        <v>11423</v>
      </c>
      <c r="G12" s="76">
        <v>12705</v>
      </c>
      <c r="H12" s="76">
        <v>17181</v>
      </c>
      <c r="I12" s="76">
        <v>11414</v>
      </c>
      <c r="J12" s="76">
        <v>14548</v>
      </c>
      <c r="K12" s="76">
        <v>28994</v>
      </c>
      <c r="L12" s="76">
        <v>22970</v>
      </c>
      <c r="M12" s="76">
        <v>8864</v>
      </c>
      <c r="N12" s="76">
        <v>18642</v>
      </c>
    </row>
    <row r="13" spans="1:14" ht="15" customHeight="1" x14ac:dyDescent="0.3">
      <c r="A13" s="177"/>
      <c r="B13" s="77" t="s">
        <v>44</v>
      </c>
      <c r="C13" s="76">
        <v>138672</v>
      </c>
      <c r="D13" s="76">
        <v>115163</v>
      </c>
      <c r="E13" s="76">
        <v>105608</v>
      </c>
      <c r="F13" s="76">
        <v>89551</v>
      </c>
      <c r="G13" s="76">
        <v>98280</v>
      </c>
      <c r="H13" s="76">
        <v>93520</v>
      </c>
      <c r="I13" s="76">
        <v>98355</v>
      </c>
      <c r="J13" s="76">
        <v>97834</v>
      </c>
      <c r="K13" s="76">
        <v>113040</v>
      </c>
      <c r="L13" s="76">
        <v>126952</v>
      </c>
      <c r="M13" s="76">
        <v>59371</v>
      </c>
      <c r="N13" s="76">
        <v>72185</v>
      </c>
    </row>
    <row r="14" spans="1:14" ht="15" customHeight="1" x14ac:dyDescent="0.3">
      <c r="A14" s="177"/>
      <c r="B14" s="77" t="s">
        <v>47</v>
      </c>
      <c r="C14" s="78">
        <v>0.20200000000000001</v>
      </c>
      <c r="D14" s="78">
        <v>0.16500000000000001</v>
      </c>
      <c r="E14" s="78">
        <v>0.14399999999999999</v>
      </c>
      <c r="F14" s="78">
        <v>0.11700000000000001</v>
      </c>
      <c r="G14" s="78">
        <v>0.124</v>
      </c>
      <c r="H14" s="78">
        <v>0.124</v>
      </c>
      <c r="I14" s="78">
        <v>0.124</v>
      </c>
      <c r="J14" s="78">
        <v>0.126</v>
      </c>
      <c r="K14" s="78">
        <v>0.122</v>
      </c>
      <c r="L14" s="78">
        <v>0.121</v>
      </c>
      <c r="M14" s="78">
        <v>0.108</v>
      </c>
      <c r="N14" s="78">
        <v>0.16700000000000001</v>
      </c>
    </row>
    <row r="15" spans="1:14" ht="15" customHeight="1" x14ac:dyDescent="0.3">
      <c r="A15" s="179" t="s">
        <v>28</v>
      </c>
      <c r="B15" s="74" t="s">
        <v>78</v>
      </c>
      <c r="C15" s="73">
        <v>80975</v>
      </c>
      <c r="D15" s="73">
        <v>92013</v>
      </c>
      <c r="E15" s="73">
        <v>78115</v>
      </c>
      <c r="F15" s="73">
        <v>78752</v>
      </c>
      <c r="G15" s="73">
        <v>85289</v>
      </c>
      <c r="H15" s="73">
        <v>85713</v>
      </c>
      <c r="I15" s="73">
        <v>102867</v>
      </c>
      <c r="J15" s="73">
        <v>162213</v>
      </c>
      <c r="K15" s="73">
        <v>198977</v>
      </c>
      <c r="L15" s="73">
        <v>187297</v>
      </c>
      <c r="M15" s="73">
        <v>18987</v>
      </c>
      <c r="N15" s="73">
        <v>44165</v>
      </c>
    </row>
    <row r="16" spans="1:14" ht="15" customHeight="1" x14ac:dyDescent="0.3">
      <c r="A16" s="179"/>
      <c r="B16" s="74" t="s">
        <v>79</v>
      </c>
      <c r="C16" s="73">
        <v>213838</v>
      </c>
      <c r="D16" s="73">
        <v>181529</v>
      </c>
      <c r="E16" s="73">
        <v>142508</v>
      </c>
      <c r="F16" s="73">
        <v>149886</v>
      </c>
      <c r="G16" s="73">
        <v>137153</v>
      </c>
      <c r="H16" s="73">
        <v>158046</v>
      </c>
      <c r="I16" s="73">
        <v>153593</v>
      </c>
      <c r="J16" s="73">
        <v>149151</v>
      </c>
      <c r="K16" s="73">
        <v>155982</v>
      </c>
      <c r="L16" s="73">
        <v>163984</v>
      </c>
      <c r="M16" s="73">
        <v>90162</v>
      </c>
      <c r="N16" s="73">
        <v>105273</v>
      </c>
    </row>
    <row r="17" spans="1:14" ht="15" customHeight="1" x14ac:dyDescent="0.3">
      <c r="A17" s="179"/>
      <c r="B17" s="74" t="s">
        <v>7</v>
      </c>
      <c r="C17" s="73">
        <v>286055</v>
      </c>
      <c r="D17" s="73">
        <v>335526</v>
      </c>
      <c r="E17" s="73">
        <v>292044</v>
      </c>
      <c r="F17" s="73">
        <v>301306</v>
      </c>
      <c r="G17" s="73">
        <v>328275</v>
      </c>
      <c r="H17" s="73">
        <v>313306</v>
      </c>
      <c r="I17" s="73">
        <v>342615</v>
      </c>
      <c r="J17" s="73">
        <v>476426</v>
      </c>
      <c r="K17" s="73">
        <v>564390</v>
      </c>
      <c r="L17" s="73">
        <v>529453</v>
      </c>
      <c r="M17" s="73">
        <v>44526</v>
      </c>
      <c r="N17" s="73">
        <v>137099</v>
      </c>
    </row>
    <row r="18" spans="1:14" ht="15" customHeight="1" x14ac:dyDescent="0.3">
      <c r="A18" s="179"/>
      <c r="B18" s="74" t="s">
        <v>44</v>
      </c>
      <c r="C18" s="73">
        <v>486694</v>
      </c>
      <c r="D18" s="73">
        <v>439767</v>
      </c>
      <c r="E18" s="73">
        <v>316514</v>
      </c>
      <c r="F18" s="73">
        <v>332850</v>
      </c>
      <c r="G18" s="73">
        <v>307890</v>
      </c>
      <c r="H18" s="73">
        <v>318942</v>
      </c>
      <c r="I18" s="73">
        <v>322588</v>
      </c>
      <c r="J18" s="73">
        <v>292921</v>
      </c>
      <c r="K18" s="73">
        <v>311584</v>
      </c>
      <c r="L18" s="73">
        <v>339586</v>
      </c>
      <c r="M18" s="73">
        <v>188820</v>
      </c>
      <c r="N18" s="73">
        <v>242068</v>
      </c>
    </row>
    <row r="19" spans="1:14" ht="15" customHeight="1" x14ac:dyDescent="0.3">
      <c r="A19" s="179"/>
      <c r="B19" s="74" t="s">
        <v>48</v>
      </c>
      <c r="C19" s="75">
        <v>0.32500000000000001</v>
      </c>
      <c r="D19" s="75">
        <v>0.32200000000000001</v>
      </c>
      <c r="E19" s="75">
        <v>0.248</v>
      </c>
      <c r="F19" s="75">
        <v>0.255</v>
      </c>
      <c r="G19" s="75">
        <v>0.254</v>
      </c>
      <c r="H19" s="75">
        <v>0.253</v>
      </c>
      <c r="I19" s="75">
        <v>0.26900000000000002</v>
      </c>
      <c r="J19" s="75">
        <v>0.30499999999999999</v>
      </c>
      <c r="K19" s="75">
        <v>0.35099999999999998</v>
      </c>
      <c r="L19" s="75">
        <v>0.34899999999999998</v>
      </c>
      <c r="M19" s="75">
        <v>0.184</v>
      </c>
      <c r="N19" s="75">
        <v>0.29499999999999998</v>
      </c>
    </row>
    <row r="20" spans="1:14" ht="15" customHeight="1" x14ac:dyDescent="0.3">
      <c r="A20" s="177" t="s">
        <v>29</v>
      </c>
      <c r="B20" s="77" t="s">
        <v>78</v>
      </c>
      <c r="C20" s="76">
        <v>25985</v>
      </c>
      <c r="D20" s="76">
        <v>27489</v>
      </c>
      <c r="E20" s="76">
        <v>18104</v>
      </c>
      <c r="F20" s="76">
        <v>27246</v>
      </c>
      <c r="G20" s="76">
        <v>34911</v>
      </c>
      <c r="H20" s="76">
        <v>38793</v>
      </c>
      <c r="I20" s="76">
        <v>41121</v>
      </c>
      <c r="J20" s="76">
        <v>52464</v>
      </c>
      <c r="K20" s="76">
        <v>80485</v>
      </c>
      <c r="L20" s="76">
        <v>87005</v>
      </c>
      <c r="M20" s="76">
        <v>25274</v>
      </c>
      <c r="N20" s="76">
        <v>49168</v>
      </c>
    </row>
    <row r="21" spans="1:14" ht="15" customHeight="1" x14ac:dyDescent="0.3">
      <c r="A21" s="177"/>
      <c r="B21" s="77" t="s">
        <v>81</v>
      </c>
      <c r="C21" s="76">
        <v>102235</v>
      </c>
      <c r="D21" s="76">
        <v>95971</v>
      </c>
      <c r="E21" s="76">
        <v>79487</v>
      </c>
      <c r="F21" s="76">
        <v>86190</v>
      </c>
      <c r="G21" s="76">
        <v>89470</v>
      </c>
      <c r="H21" s="76">
        <v>89299</v>
      </c>
      <c r="I21" s="76">
        <v>106307</v>
      </c>
      <c r="J21" s="76">
        <v>107820</v>
      </c>
      <c r="K21" s="76">
        <v>140175</v>
      </c>
      <c r="L21" s="76">
        <v>141500</v>
      </c>
      <c r="M21" s="76">
        <v>105527</v>
      </c>
      <c r="N21" s="76">
        <v>109942</v>
      </c>
    </row>
    <row r="22" spans="1:14" ht="15" customHeight="1" x14ac:dyDescent="0.3">
      <c r="A22" s="177"/>
      <c r="B22" s="77" t="s">
        <v>7</v>
      </c>
      <c r="C22" s="76">
        <v>43958</v>
      </c>
      <c r="D22" s="76">
        <v>48228</v>
      </c>
      <c r="E22" s="76">
        <v>35614</v>
      </c>
      <c r="F22" s="76">
        <v>54746</v>
      </c>
      <c r="G22" s="76">
        <v>69623</v>
      </c>
      <c r="H22" s="76">
        <v>75948</v>
      </c>
      <c r="I22" s="76">
        <v>89487</v>
      </c>
      <c r="J22" s="76">
        <v>111021</v>
      </c>
      <c r="K22" s="76">
        <v>178040</v>
      </c>
      <c r="L22" s="76">
        <v>184930</v>
      </c>
      <c r="M22" s="76">
        <v>53222</v>
      </c>
      <c r="N22" s="76">
        <v>103808</v>
      </c>
    </row>
    <row r="23" spans="1:14" ht="15" customHeight="1" x14ac:dyDescent="0.3">
      <c r="A23" s="177"/>
      <c r="B23" s="77" t="s">
        <v>44</v>
      </c>
      <c r="C23" s="76">
        <v>209463</v>
      </c>
      <c r="D23" s="76">
        <v>196221</v>
      </c>
      <c r="E23" s="76">
        <v>160525</v>
      </c>
      <c r="F23" s="76">
        <v>175804</v>
      </c>
      <c r="G23" s="76">
        <v>185132</v>
      </c>
      <c r="H23" s="76">
        <v>181683</v>
      </c>
      <c r="I23" s="76">
        <v>230404</v>
      </c>
      <c r="J23" s="76">
        <v>233875</v>
      </c>
      <c r="K23" s="76">
        <v>307212</v>
      </c>
      <c r="L23" s="76">
        <v>285912</v>
      </c>
      <c r="M23" s="76">
        <v>222035</v>
      </c>
      <c r="N23" s="76">
        <v>229047</v>
      </c>
    </row>
    <row r="24" spans="1:14" ht="15" customHeight="1" x14ac:dyDescent="0.3">
      <c r="A24" s="177"/>
      <c r="B24" s="77" t="s">
        <v>47</v>
      </c>
      <c r="C24" s="78">
        <v>0.246</v>
      </c>
      <c r="D24" s="78">
        <v>0.222</v>
      </c>
      <c r="E24" s="78">
        <v>0.16900000000000001</v>
      </c>
      <c r="F24" s="78">
        <v>0.184</v>
      </c>
      <c r="G24" s="78">
        <v>0.21</v>
      </c>
      <c r="H24" s="78">
        <v>0.20799999999999999</v>
      </c>
      <c r="I24" s="78">
        <v>0.246</v>
      </c>
      <c r="J24" s="78">
        <v>0.248</v>
      </c>
      <c r="K24" s="78">
        <v>0.24199999999999999</v>
      </c>
      <c r="L24" s="78">
        <v>0.221</v>
      </c>
      <c r="M24" s="78">
        <v>0.221</v>
      </c>
      <c r="N24" s="78">
        <v>0.26800000000000002</v>
      </c>
    </row>
    <row r="25" spans="1:14" ht="15" customHeight="1" x14ac:dyDescent="0.3">
      <c r="A25" s="178" t="s">
        <v>30</v>
      </c>
      <c r="B25" s="74" t="s">
        <v>78</v>
      </c>
      <c r="C25" s="79">
        <v>35076</v>
      </c>
      <c r="D25" s="79">
        <v>37930</v>
      </c>
      <c r="E25" s="79">
        <v>25377</v>
      </c>
      <c r="F25" s="79">
        <v>41091</v>
      </c>
      <c r="G25" s="79">
        <v>47765</v>
      </c>
      <c r="H25" s="79">
        <v>51991</v>
      </c>
      <c r="I25" s="79">
        <v>64429</v>
      </c>
      <c r="J25" s="79">
        <v>87762</v>
      </c>
      <c r="K25" s="79">
        <v>143699</v>
      </c>
      <c r="L25" s="79">
        <v>150798</v>
      </c>
      <c r="M25" s="79">
        <v>32429</v>
      </c>
      <c r="N25" s="79">
        <v>62853</v>
      </c>
    </row>
    <row r="26" spans="1:14" ht="15" customHeight="1" x14ac:dyDescent="0.3">
      <c r="A26" s="178"/>
      <c r="B26" s="74" t="s">
        <v>79</v>
      </c>
      <c r="C26" s="79">
        <v>167948</v>
      </c>
      <c r="D26" s="79">
        <v>154544</v>
      </c>
      <c r="E26" s="79">
        <v>139846</v>
      </c>
      <c r="F26" s="79">
        <v>151749</v>
      </c>
      <c r="G26" s="79">
        <v>139918</v>
      </c>
      <c r="H26" s="79">
        <v>142345</v>
      </c>
      <c r="I26" s="79">
        <v>152865</v>
      </c>
      <c r="J26" s="79">
        <v>166853</v>
      </c>
      <c r="K26" s="79">
        <v>312502</v>
      </c>
      <c r="L26" s="79">
        <v>241511</v>
      </c>
      <c r="M26" s="79">
        <v>136418</v>
      </c>
      <c r="N26" s="79">
        <v>147350</v>
      </c>
    </row>
    <row r="27" spans="1:14" ht="15" customHeight="1" x14ac:dyDescent="0.3">
      <c r="A27" s="178"/>
      <c r="B27" s="74" t="s">
        <v>7</v>
      </c>
      <c r="C27" s="79">
        <v>163857</v>
      </c>
      <c r="D27" s="79">
        <v>203359</v>
      </c>
      <c r="E27" s="79">
        <v>121990</v>
      </c>
      <c r="F27" s="79">
        <v>211912</v>
      </c>
      <c r="G27" s="79">
        <v>260600</v>
      </c>
      <c r="H27" s="79">
        <v>275018</v>
      </c>
      <c r="I27" s="79">
        <v>360676</v>
      </c>
      <c r="J27" s="79">
        <v>441721</v>
      </c>
      <c r="K27" s="79">
        <v>599316</v>
      </c>
      <c r="L27" s="79">
        <v>637545</v>
      </c>
      <c r="M27" s="79">
        <v>135741</v>
      </c>
      <c r="N27" s="79">
        <v>305700</v>
      </c>
    </row>
    <row r="28" spans="1:14" ht="15" customHeight="1" x14ac:dyDescent="0.3">
      <c r="A28" s="178"/>
      <c r="B28" s="74" t="s">
        <v>44</v>
      </c>
      <c r="C28" s="79">
        <v>353665</v>
      </c>
      <c r="D28" s="79">
        <v>351800</v>
      </c>
      <c r="E28" s="79">
        <v>334252</v>
      </c>
      <c r="F28" s="79">
        <v>354246</v>
      </c>
      <c r="G28" s="79">
        <v>338590</v>
      </c>
      <c r="H28" s="79">
        <v>352528</v>
      </c>
      <c r="I28" s="79">
        <v>380033</v>
      </c>
      <c r="J28" s="79">
        <v>394955</v>
      </c>
      <c r="K28" s="79">
        <v>694189</v>
      </c>
      <c r="L28" s="79">
        <v>581777</v>
      </c>
      <c r="M28" s="79">
        <v>364690</v>
      </c>
      <c r="N28" s="79">
        <v>393775</v>
      </c>
    </row>
    <row r="29" spans="1:14" ht="15" customHeight="1" x14ac:dyDescent="0.3">
      <c r="A29" s="178"/>
      <c r="B29" s="74" t="s">
        <v>48</v>
      </c>
      <c r="C29" s="80">
        <v>0.308</v>
      </c>
      <c r="D29" s="80">
        <v>0.32400000000000001</v>
      </c>
      <c r="E29" s="80">
        <v>0.25700000000000001</v>
      </c>
      <c r="F29" s="80">
        <v>0.314</v>
      </c>
      <c r="G29" s="80">
        <v>0.32100000000000001</v>
      </c>
      <c r="H29" s="80">
        <v>0.317</v>
      </c>
      <c r="I29" s="80">
        <v>0.36499999999999999</v>
      </c>
      <c r="J29" s="75">
        <v>0.38200000000000001</v>
      </c>
      <c r="K29" s="75">
        <v>0.40500000000000003</v>
      </c>
      <c r="L29" s="75">
        <v>0.36099999999999999</v>
      </c>
      <c r="M29" s="75">
        <v>0.249</v>
      </c>
      <c r="N29" s="75">
        <v>0.33800000000000002</v>
      </c>
    </row>
    <row r="30" spans="1:14" ht="15" customHeight="1" x14ac:dyDescent="0.3">
      <c r="A30" s="180" t="s">
        <v>4</v>
      </c>
      <c r="B30" s="83" t="s">
        <v>78</v>
      </c>
      <c r="C30" s="84">
        <f t="shared" ref="C30:I30" si="0">C20+C15+C10+C5+C25</f>
        <v>308490</v>
      </c>
      <c r="D30" s="84">
        <f t="shared" si="0"/>
        <v>317180</v>
      </c>
      <c r="E30" s="84">
        <f t="shared" si="0"/>
        <v>238207</v>
      </c>
      <c r="F30" s="84">
        <f t="shared" si="0"/>
        <v>245480</v>
      </c>
      <c r="G30" s="84">
        <f t="shared" si="0"/>
        <v>310066</v>
      </c>
      <c r="H30" s="84">
        <f t="shared" si="0"/>
        <v>325450</v>
      </c>
      <c r="I30" s="84">
        <f t="shared" si="0"/>
        <v>347843</v>
      </c>
      <c r="J30" s="84">
        <f t="shared" ref="J30:K30" si="1">J20+J15+J10+J5+J25</f>
        <v>464780</v>
      </c>
      <c r="K30" s="84">
        <f t="shared" si="1"/>
        <v>657247</v>
      </c>
      <c r="L30" s="84">
        <f t="shared" ref="L30:M30" si="2">L20+L15+L10+L5+L25</f>
        <v>655289</v>
      </c>
      <c r="M30" s="84">
        <f t="shared" si="2"/>
        <v>119647</v>
      </c>
      <c r="N30" s="84">
        <f t="shared" ref="N30" si="3">N20+N15+N10+N5+N25</f>
        <v>242308</v>
      </c>
    </row>
    <row r="31" spans="1:14" ht="15" customHeight="1" x14ac:dyDescent="0.3">
      <c r="A31" s="180"/>
      <c r="B31" s="83" t="s">
        <v>79</v>
      </c>
      <c r="C31" s="84">
        <f>C6+C11+C16+C21+C26</f>
        <v>734712</v>
      </c>
      <c r="D31" s="84">
        <f t="shared" ref="D31:G31" si="4">D6+D11+D16+D21+D26</f>
        <v>670413</v>
      </c>
      <c r="E31" s="84">
        <f t="shared" si="4"/>
        <v>552314</v>
      </c>
      <c r="F31" s="84">
        <f t="shared" si="4"/>
        <v>595276</v>
      </c>
      <c r="G31" s="84">
        <f t="shared" si="4"/>
        <v>589742</v>
      </c>
      <c r="H31" s="84">
        <f t="shared" ref="H31:I31" si="5">H6+H11+H16+H21+H26</f>
        <v>609690</v>
      </c>
      <c r="I31" s="84">
        <f t="shared" si="5"/>
        <v>635952</v>
      </c>
      <c r="J31" s="84">
        <f t="shared" ref="J31:K31" si="6">J6+J11+J16+J21+J26</f>
        <v>669096</v>
      </c>
      <c r="K31" s="84">
        <f t="shared" si="6"/>
        <v>887776</v>
      </c>
      <c r="L31" s="84">
        <f t="shared" ref="L31:M31" si="7">L6+L11+L16+L21+L26</f>
        <v>837452</v>
      </c>
      <c r="M31" s="84">
        <f t="shared" si="7"/>
        <v>482787</v>
      </c>
      <c r="N31" s="84">
        <f t="shared" ref="N31" si="8">N6+N11+N16+N21+N26</f>
        <v>563169</v>
      </c>
    </row>
    <row r="32" spans="1:14" ht="15" customHeight="1" x14ac:dyDescent="0.3">
      <c r="A32" s="180"/>
      <c r="B32" s="83" t="s">
        <v>7</v>
      </c>
      <c r="C32" s="84">
        <f>C22+C17+C12+C7+C27</f>
        <v>829991</v>
      </c>
      <c r="D32" s="84">
        <f t="shared" ref="D32:G32" si="9">D22+D17+D12+D7+D27</f>
        <v>951177</v>
      </c>
      <c r="E32" s="84">
        <f t="shared" si="9"/>
        <v>726762</v>
      </c>
      <c r="F32" s="84">
        <f>F22+F17+F12+F7+F27</f>
        <v>850751</v>
      </c>
      <c r="G32" s="84">
        <f t="shared" si="9"/>
        <v>1073454</v>
      </c>
      <c r="H32" s="84">
        <f t="shared" ref="H32:I32" si="10">H22+H17+H12+H7+H27</f>
        <v>1123336</v>
      </c>
      <c r="I32" s="84">
        <f t="shared" si="10"/>
        <v>1343328</v>
      </c>
      <c r="J32" s="84">
        <f t="shared" ref="J32:K32" si="11">J22+J17+J12+J7+J27</f>
        <v>1597958</v>
      </c>
      <c r="K32" s="84">
        <f t="shared" si="11"/>
        <v>2128893</v>
      </c>
      <c r="L32" s="84">
        <f t="shared" ref="L32:M32" si="12">L22+L17+L12+L7+L27</f>
        <v>2080501</v>
      </c>
      <c r="M32" s="84">
        <f t="shared" si="12"/>
        <v>350747</v>
      </c>
      <c r="N32" s="84">
        <f t="shared" ref="N32" si="13">N22+N17+N12+N7+N27</f>
        <v>804225</v>
      </c>
    </row>
    <row r="33" spans="1:18" ht="15" customHeight="1" x14ac:dyDescent="0.3">
      <c r="A33" s="180"/>
      <c r="B33" s="83" t="s">
        <v>44</v>
      </c>
      <c r="C33" s="84">
        <f>C8+C13+C18+C23+C28</f>
        <v>1627478</v>
      </c>
      <c r="D33" s="84">
        <f t="shared" ref="D33:G33" si="14">D8+D13+D18+D23+D28</f>
        <v>1529151</v>
      </c>
      <c r="E33" s="84">
        <f t="shared" si="14"/>
        <v>1247529</v>
      </c>
      <c r="F33" s="84">
        <f t="shared" si="14"/>
        <v>1362969</v>
      </c>
      <c r="G33" s="84">
        <f t="shared" si="14"/>
        <v>1352322</v>
      </c>
      <c r="H33" s="84">
        <f t="shared" ref="H33:I33" si="15">H8+H13+H18+H23+H28</f>
        <v>1355977</v>
      </c>
      <c r="I33" s="84">
        <f t="shared" si="15"/>
        <v>1460924</v>
      </c>
      <c r="J33" s="84">
        <f t="shared" ref="J33:K33" si="16">J8+J13+J18+J23+J28</f>
        <v>1493979</v>
      </c>
      <c r="K33" s="84">
        <f t="shared" si="16"/>
        <v>1927132</v>
      </c>
      <c r="L33" s="84">
        <f t="shared" ref="L33:M33" si="17">L8+L13+L18+L23+L28</f>
        <v>1856367</v>
      </c>
      <c r="M33" s="84">
        <f t="shared" si="17"/>
        <v>1107260</v>
      </c>
      <c r="N33" s="84">
        <f t="shared" ref="N33" si="18">N8+N13+N18+N23+N28</f>
        <v>1346893</v>
      </c>
    </row>
    <row r="34" spans="1:18" ht="15" customHeight="1" x14ac:dyDescent="0.3">
      <c r="A34" s="180"/>
      <c r="B34" s="83" t="s">
        <v>47</v>
      </c>
      <c r="C34" s="85">
        <v>0.308</v>
      </c>
      <c r="D34" s="85">
        <v>0.30199999999999999</v>
      </c>
      <c r="E34" s="85">
        <v>0.23200000000000001</v>
      </c>
      <c r="F34" s="85">
        <v>0.253</v>
      </c>
      <c r="G34" s="85">
        <v>0.27300000000000002</v>
      </c>
      <c r="H34" s="85">
        <v>0.27400000000000002</v>
      </c>
      <c r="I34" s="85">
        <v>0.30499999999999999</v>
      </c>
      <c r="J34" s="85">
        <v>0.32200000000000001</v>
      </c>
      <c r="K34" s="85">
        <v>0.34</v>
      </c>
      <c r="L34" s="85">
        <v>0.318</v>
      </c>
      <c r="M34" s="85">
        <v>0.218</v>
      </c>
      <c r="N34" s="85">
        <v>0.312</v>
      </c>
    </row>
    <row r="35" spans="1:18" ht="15" customHeight="1" x14ac:dyDescent="0.3">
      <c r="A35" s="175" t="s">
        <v>128</v>
      </c>
      <c r="B35" s="175"/>
      <c r="C35" s="175"/>
      <c r="D35" s="175"/>
      <c r="E35" s="175"/>
      <c r="F35" s="175"/>
      <c r="G35" s="175"/>
      <c r="H35" s="175"/>
      <c r="I35" s="175"/>
      <c r="J35" s="175"/>
      <c r="K35" s="175"/>
      <c r="L35" s="175"/>
      <c r="M35" s="175"/>
      <c r="N35" s="159"/>
      <c r="O35" s="72"/>
      <c r="P35" s="72"/>
      <c r="Q35" s="72"/>
      <c r="R35" s="72"/>
    </row>
    <row r="36" spans="1:18" ht="15" customHeight="1" x14ac:dyDescent="0.3">
      <c r="A36" s="175"/>
      <c r="B36" s="175"/>
      <c r="C36" s="175"/>
      <c r="D36" s="175"/>
      <c r="E36" s="175"/>
      <c r="F36" s="175"/>
      <c r="G36" s="175"/>
      <c r="H36" s="175"/>
      <c r="I36" s="175"/>
      <c r="J36" s="175"/>
      <c r="K36" s="175"/>
      <c r="L36" s="175"/>
      <c r="M36" s="175"/>
      <c r="N36" s="159"/>
    </row>
    <row r="37" spans="1:18" ht="15" customHeight="1" x14ac:dyDescent="0.3">
      <c r="A37" s="176"/>
      <c r="B37" s="176"/>
      <c r="C37" s="176"/>
      <c r="D37" s="176"/>
      <c r="E37" s="176"/>
      <c r="F37" s="176"/>
      <c r="G37" s="176"/>
      <c r="H37" s="176"/>
      <c r="I37" s="176"/>
    </row>
    <row r="38" spans="1:18" ht="15" customHeight="1" x14ac:dyDescent="0.3">
      <c r="A38" s="176"/>
      <c r="B38" s="176"/>
      <c r="C38" s="176"/>
      <c r="D38" s="176"/>
      <c r="E38" s="176"/>
      <c r="F38" s="176"/>
      <c r="G38" s="176"/>
      <c r="H38" s="176"/>
      <c r="I38" s="176"/>
    </row>
  </sheetData>
  <mergeCells count="9">
    <mergeCell ref="A3:N3"/>
    <mergeCell ref="A35:M36"/>
    <mergeCell ref="A37:I38"/>
    <mergeCell ref="A20:A24"/>
    <mergeCell ref="A25:A29"/>
    <mergeCell ref="A5:A9"/>
    <mergeCell ref="A10:A14"/>
    <mergeCell ref="A15:A19"/>
    <mergeCell ref="A30:A34"/>
  </mergeCells>
  <pageMargins left="0.70866141732283472" right="0.70866141732283472" top="0.74803149606299213" bottom="0.74803149606299213" header="0.31496062992125984" footer="0.31496062992125984"/>
  <pageSetup paperSize="9" scale="90" orientation="landscape" verticalDpi="597" r:id="rId1"/>
  <headerFooter>
    <oddHeader>&amp;R&amp;G</oddHeader>
    <oddFooter>&amp;L&amp;F&amp;C&amp;P / &amp;N&amp;R&amp;A</oddFooter>
  </headerFooter>
  <ignoredErrors>
    <ignoredError sqref="C31:I32 J31:J32 K31:K32 L31:L32 M31:N31 M32:N3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EE0A-0B2C-419C-BDFE-2E9277BCF877}">
  <sheetPr>
    <tabColor theme="7" tint="-0.499984740745262"/>
    <pageSetUpPr fitToPage="1"/>
  </sheetPr>
  <dimension ref="A3:H32"/>
  <sheetViews>
    <sheetView showGridLines="0" zoomScaleNormal="100" workbookViewId="0">
      <pane xSplit="1" topLeftCell="B1" activePane="topRight" state="frozen"/>
      <selection pane="topRight" activeCell="C5" sqref="C5:D28"/>
    </sheetView>
  </sheetViews>
  <sheetFormatPr defaultRowHeight="15" customHeight="1" x14ac:dyDescent="0.3"/>
  <cols>
    <col min="1" max="1" width="14.6640625" style="10" customWidth="1"/>
    <col min="2" max="2" width="27.109375" style="10" bestFit="1" customWidth="1"/>
    <col min="3" max="4" width="10.109375" style="10" customWidth="1"/>
    <col min="5" max="16384" width="8.88671875" style="10"/>
  </cols>
  <sheetData>
    <row r="3" spans="1:4" ht="24.6" customHeight="1" x14ac:dyDescent="0.3">
      <c r="A3" s="181" t="s">
        <v>137</v>
      </c>
      <c r="B3" s="181"/>
      <c r="C3" s="181"/>
      <c r="D3" s="181"/>
    </row>
    <row r="4" spans="1:4" ht="24" customHeight="1" x14ac:dyDescent="0.3">
      <c r="A4" s="81" t="s">
        <v>55</v>
      </c>
      <c r="B4" s="61"/>
      <c r="C4" s="157">
        <v>2020</v>
      </c>
      <c r="D4" s="157">
        <v>2021</v>
      </c>
    </row>
    <row r="5" spans="1:4" ht="15" customHeight="1" x14ac:dyDescent="0.3">
      <c r="A5" s="179" t="s">
        <v>31</v>
      </c>
      <c r="B5" s="74" t="s">
        <v>78</v>
      </c>
      <c r="C5" s="73">
        <v>11065</v>
      </c>
      <c r="D5" s="73">
        <v>18649</v>
      </c>
    </row>
    <row r="6" spans="1:4" ht="15" customHeight="1" x14ac:dyDescent="0.3">
      <c r="A6" s="179"/>
      <c r="B6" s="74" t="s">
        <v>79</v>
      </c>
      <c r="C6" s="73">
        <v>38588</v>
      </c>
      <c r="D6" s="73">
        <v>27746</v>
      </c>
    </row>
    <row r="7" spans="1:4" ht="15" customHeight="1" x14ac:dyDescent="0.3">
      <c r="A7" s="179"/>
      <c r="B7" s="74" t="s">
        <v>7</v>
      </c>
      <c r="C7" s="73">
        <v>33763</v>
      </c>
      <c r="D7" s="73">
        <v>47847</v>
      </c>
    </row>
    <row r="8" spans="1:4" ht="15" customHeight="1" x14ac:dyDescent="0.3">
      <c r="A8" s="179"/>
      <c r="B8" s="74" t="s">
        <v>44</v>
      </c>
      <c r="C8" s="73">
        <v>106643</v>
      </c>
      <c r="D8" s="73">
        <v>56917</v>
      </c>
    </row>
    <row r="9" spans="1:4" ht="15" customHeight="1" x14ac:dyDescent="0.3">
      <c r="A9" s="177" t="s">
        <v>27</v>
      </c>
      <c r="B9" s="77" t="s">
        <v>80</v>
      </c>
      <c r="C9" s="76">
        <v>3602</v>
      </c>
      <c r="D9" s="76">
        <v>7053</v>
      </c>
    </row>
    <row r="10" spans="1:4" ht="15" customHeight="1" x14ac:dyDescent="0.3">
      <c r="A10" s="177"/>
      <c r="B10" s="77" t="s">
        <v>81</v>
      </c>
      <c r="C10" s="76">
        <v>16966</v>
      </c>
      <c r="D10" s="76">
        <v>16682</v>
      </c>
    </row>
    <row r="11" spans="1:4" ht="15" customHeight="1" x14ac:dyDescent="0.3">
      <c r="A11" s="177"/>
      <c r="B11" s="77" t="s">
        <v>7</v>
      </c>
      <c r="C11" s="76">
        <v>8410</v>
      </c>
      <c r="D11" s="76">
        <v>17808</v>
      </c>
    </row>
    <row r="12" spans="1:4" ht="15" customHeight="1" x14ac:dyDescent="0.3">
      <c r="A12" s="177"/>
      <c r="B12" s="77" t="s">
        <v>44</v>
      </c>
      <c r="C12" s="76">
        <v>45280</v>
      </c>
      <c r="D12" s="76">
        <v>35951</v>
      </c>
    </row>
    <row r="13" spans="1:4" ht="15" customHeight="1" x14ac:dyDescent="0.3">
      <c r="A13" s="179" t="s">
        <v>28</v>
      </c>
      <c r="B13" s="74" t="s">
        <v>78</v>
      </c>
      <c r="C13" s="73">
        <v>3165</v>
      </c>
      <c r="D13" s="73">
        <v>3477</v>
      </c>
    </row>
    <row r="14" spans="1:4" ht="15" customHeight="1" x14ac:dyDescent="0.3">
      <c r="A14" s="179"/>
      <c r="B14" s="74" t="s">
        <v>79</v>
      </c>
      <c r="C14" s="73">
        <v>19651</v>
      </c>
      <c r="D14" s="73">
        <v>20739</v>
      </c>
    </row>
    <row r="15" spans="1:4" ht="15" customHeight="1" x14ac:dyDescent="0.3">
      <c r="A15" s="179"/>
      <c r="B15" s="74" t="s">
        <v>7</v>
      </c>
      <c r="C15" s="73">
        <v>7384</v>
      </c>
      <c r="D15" s="73">
        <v>8744</v>
      </c>
    </row>
    <row r="16" spans="1:4" ht="15" customHeight="1" x14ac:dyDescent="0.3">
      <c r="A16" s="179"/>
      <c r="B16" s="74" t="s">
        <v>44</v>
      </c>
      <c r="C16" s="73">
        <v>45607</v>
      </c>
      <c r="D16" s="73">
        <v>41277</v>
      </c>
    </row>
    <row r="17" spans="1:8" ht="15" customHeight="1" x14ac:dyDescent="0.3">
      <c r="A17" s="177" t="s">
        <v>29</v>
      </c>
      <c r="B17" s="77" t="s">
        <v>78</v>
      </c>
      <c r="C17" s="76">
        <v>4590</v>
      </c>
      <c r="D17" s="76">
        <v>34714</v>
      </c>
    </row>
    <row r="18" spans="1:8" ht="15" customHeight="1" x14ac:dyDescent="0.3">
      <c r="A18" s="177"/>
      <c r="B18" s="77" t="s">
        <v>81</v>
      </c>
      <c r="C18" s="76">
        <v>14332</v>
      </c>
      <c r="D18" s="76">
        <v>56405</v>
      </c>
    </row>
    <row r="19" spans="1:8" ht="15" customHeight="1" x14ac:dyDescent="0.3">
      <c r="A19" s="177"/>
      <c r="B19" s="77" t="s">
        <v>7</v>
      </c>
      <c r="C19" s="76">
        <v>11494</v>
      </c>
      <c r="D19" s="76">
        <v>94361</v>
      </c>
    </row>
    <row r="20" spans="1:8" ht="15" customHeight="1" x14ac:dyDescent="0.3">
      <c r="A20" s="177"/>
      <c r="B20" s="77" t="s">
        <v>44</v>
      </c>
      <c r="C20" s="76">
        <v>43924</v>
      </c>
      <c r="D20" s="76">
        <v>161136</v>
      </c>
    </row>
    <row r="21" spans="1:8" ht="15" customHeight="1" x14ac:dyDescent="0.3">
      <c r="A21" s="178" t="s">
        <v>30</v>
      </c>
      <c r="B21" s="74" t="s">
        <v>78</v>
      </c>
      <c r="C21" s="79">
        <v>8469</v>
      </c>
      <c r="D21" s="79">
        <v>18036</v>
      </c>
    </row>
    <row r="22" spans="1:8" ht="15" customHeight="1" x14ac:dyDescent="0.3">
      <c r="A22" s="178"/>
      <c r="B22" s="74" t="s">
        <v>79</v>
      </c>
      <c r="C22" s="79">
        <v>20489</v>
      </c>
      <c r="D22" s="79">
        <v>31138</v>
      </c>
    </row>
    <row r="23" spans="1:8" ht="15" customHeight="1" x14ac:dyDescent="0.3">
      <c r="A23" s="178"/>
      <c r="B23" s="74" t="s">
        <v>7</v>
      </c>
      <c r="C23" s="79">
        <v>47264</v>
      </c>
      <c r="D23" s="79">
        <v>87624</v>
      </c>
    </row>
    <row r="24" spans="1:8" ht="15" customHeight="1" x14ac:dyDescent="0.3">
      <c r="A24" s="178"/>
      <c r="B24" s="74" t="s">
        <v>44</v>
      </c>
      <c r="C24" s="79">
        <v>76227</v>
      </c>
      <c r="D24" s="79">
        <v>77211</v>
      </c>
    </row>
    <row r="25" spans="1:8" ht="15" customHeight="1" x14ac:dyDescent="0.3">
      <c r="A25" s="180" t="s">
        <v>4</v>
      </c>
      <c r="B25" s="158" t="s">
        <v>78</v>
      </c>
      <c r="C25" s="84">
        <f>C17+C13+C9+C5+C21</f>
        <v>30891</v>
      </c>
      <c r="D25" s="84">
        <f>D17+D13+D9+D5+D21</f>
        <v>81929</v>
      </c>
    </row>
    <row r="26" spans="1:8" ht="15" customHeight="1" x14ac:dyDescent="0.3">
      <c r="A26" s="180"/>
      <c r="B26" s="158" t="s">
        <v>79</v>
      </c>
      <c r="C26" s="84">
        <f>C6+C10+C14+C18+C22</f>
        <v>110026</v>
      </c>
      <c r="D26" s="84">
        <f>D6+D10+D14+D18+D22</f>
        <v>152710</v>
      </c>
    </row>
    <row r="27" spans="1:8" ht="15" customHeight="1" x14ac:dyDescent="0.3">
      <c r="A27" s="180"/>
      <c r="B27" s="158" t="s">
        <v>7</v>
      </c>
      <c r="C27" s="84">
        <f>C19+C15+C11+C7+C23</f>
        <v>108315</v>
      </c>
      <c r="D27" s="84">
        <f>D19+D15+D11+D7+D23</f>
        <v>256384</v>
      </c>
    </row>
    <row r="28" spans="1:8" ht="15" customHeight="1" x14ac:dyDescent="0.3">
      <c r="A28" s="180"/>
      <c r="B28" s="158" t="s">
        <v>44</v>
      </c>
      <c r="C28" s="84">
        <f>C8+C12+C16+C20+C24</f>
        <v>317681</v>
      </c>
      <c r="D28" s="84">
        <f>D8+D12+D16+D20+D24</f>
        <v>372492</v>
      </c>
    </row>
    <row r="29" spans="1:8" ht="15" customHeight="1" x14ac:dyDescent="0.3">
      <c r="A29" s="65" t="s">
        <v>130</v>
      </c>
      <c r="B29" s="65"/>
      <c r="C29" s="65"/>
      <c r="D29" s="159"/>
      <c r="E29" s="72"/>
      <c r="F29" s="72"/>
      <c r="G29" s="72"/>
      <c r="H29" s="72"/>
    </row>
    <row r="30" spans="1:8" ht="15" customHeight="1" x14ac:dyDescent="0.3">
      <c r="A30" s="65"/>
      <c r="B30" s="65"/>
      <c r="C30" s="65"/>
      <c r="D30" s="159"/>
    </row>
    <row r="31" spans="1:8" ht="15" customHeight="1" x14ac:dyDescent="0.3">
      <c r="A31" s="176"/>
      <c r="B31" s="176"/>
    </row>
    <row r="32" spans="1:8" ht="15" customHeight="1" x14ac:dyDescent="0.3">
      <c r="A32" s="176"/>
      <c r="B32" s="176"/>
    </row>
  </sheetData>
  <mergeCells count="8">
    <mergeCell ref="A25:A28"/>
    <mergeCell ref="A31:B32"/>
    <mergeCell ref="A3:D3"/>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90" orientation="landscape" verticalDpi="597" r:id="rId1"/>
  <headerFooter>
    <oddHeader>&amp;R&amp;G</oddHeader>
    <oddFooter>&amp;L&amp;F&amp;C&amp;P / &amp;N&amp;R&amp;A</oddFooter>
  </headerFooter>
  <ignoredErrors>
    <ignoredError sqref="C26:D26 C27:D27"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62"/>
  <sheetViews>
    <sheetView showGridLines="0" zoomScaleNormal="100" workbookViewId="0">
      <selection activeCell="E17" sqref="E17"/>
    </sheetView>
  </sheetViews>
  <sheetFormatPr defaultRowHeight="15" customHeight="1" x14ac:dyDescent="0.3"/>
  <cols>
    <col min="1" max="1" width="11.33203125" style="74" bestFit="1" customWidth="1"/>
    <col min="2" max="2" width="10.109375" style="10" bestFit="1" customWidth="1"/>
    <col min="3" max="3" width="9.6640625" style="10" bestFit="1" customWidth="1"/>
    <col min="4" max="4" width="11.33203125" style="10" bestFit="1" customWidth="1"/>
    <col min="5" max="5" width="10.109375" style="10" bestFit="1" customWidth="1"/>
    <col min="6" max="6" width="8.6640625" style="10" bestFit="1" customWidth="1"/>
    <col min="7" max="16384" width="8.88671875" style="10"/>
  </cols>
  <sheetData>
    <row r="3" spans="1:6" ht="15" customHeight="1" x14ac:dyDescent="0.3">
      <c r="A3" s="182" t="s">
        <v>46</v>
      </c>
      <c r="B3" s="182"/>
      <c r="C3" s="182"/>
      <c r="D3" s="182" t="s">
        <v>56</v>
      </c>
      <c r="E3" s="182"/>
      <c r="F3" s="182"/>
    </row>
    <row r="4" spans="1:6" ht="15" customHeight="1" x14ac:dyDescent="0.3">
      <c r="A4" s="89"/>
      <c r="B4" s="90" t="s">
        <v>39</v>
      </c>
      <c r="C4" s="90" t="s">
        <v>4</v>
      </c>
      <c r="D4" s="89"/>
      <c r="E4" s="90" t="s">
        <v>39</v>
      </c>
      <c r="F4" s="90" t="s">
        <v>4</v>
      </c>
    </row>
    <row r="5" spans="1:6" ht="15" customHeight="1" x14ac:dyDescent="0.3">
      <c r="A5" s="91">
        <v>2021</v>
      </c>
      <c r="B5" s="90">
        <f>SUM(B6:B17)</f>
        <v>77186</v>
      </c>
      <c r="C5" s="90">
        <f>SUM(C6:C17)</f>
        <v>77186</v>
      </c>
      <c r="D5" s="91">
        <v>2021</v>
      </c>
      <c r="E5" s="90">
        <f>SUM(E6:E17)</f>
        <v>8395</v>
      </c>
      <c r="F5" s="90">
        <f>SUM(F6:F17)</f>
        <v>8395</v>
      </c>
    </row>
    <row r="6" spans="1:6" ht="15" customHeight="1" x14ac:dyDescent="0.3">
      <c r="A6" s="86" t="s">
        <v>8</v>
      </c>
      <c r="B6" s="87">
        <v>0</v>
      </c>
      <c r="C6" s="87">
        <f>SUM(B6)</f>
        <v>0</v>
      </c>
      <c r="D6" s="86" t="s">
        <v>8</v>
      </c>
      <c r="E6" s="87">
        <v>111</v>
      </c>
      <c r="F6" s="87">
        <f>SUM(E6)</f>
        <v>111</v>
      </c>
    </row>
    <row r="7" spans="1:6" ht="15" customHeight="1" x14ac:dyDescent="0.3">
      <c r="A7" s="86" t="s">
        <v>9</v>
      </c>
      <c r="B7" s="87">
        <v>0</v>
      </c>
      <c r="C7" s="87">
        <f t="shared" ref="C7:C17" si="0">SUM(B7)</f>
        <v>0</v>
      </c>
      <c r="D7" s="86" t="s">
        <v>9</v>
      </c>
      <c r="E7" s="87">
        <v>148</v>
      </c>
      <c r="F7" s="87">
        <f t="shared" ref="F7:F17" si="1">SUM(E7)</f>
        <v>148</v>
      </c>
    </row>
    <row r="8" spans="1:6" ht="15" customHeight="1" x14ac:dyDescent="0.3">
      <c r="A8" s="86" t="s">
        <v>10</v>
      </c>
      <c r="B8" s="87">
        <v>0</v>
      </c>
      <c r="C8" s="87">
        <f t="shared" si="0"/>
        <v>0</v>
      </c>
      <c r="D8" s="86" t="s">
        <v>10</v>
      </c>
      <c r="E8" s="87">
        <v>162</v>
      </c>
      <c r="F8" s="87">
        <f t="shared" si="1"/>
        <v>162</v>
      </c>
    </row>
    <row r="9" spans="1:6" ht="15" customHeight="1" x14ac:dyDescent="0.3">
      <c r="A9" s="86" t="s">
        <v>11</v>
      </c>
      <c r="B9" s="87">
        <v>0</v>
      </c>
      <c r="C9" s="87">
        <f t="shared" si="0"/>
        <v>0</v>
      </c>
      <c r="D9" s="86" t="s">
        <v>11</v>
      </c>
      <c r="E9" s="87">
        <v>339</v>
      </c>
      <c r="F9" s="87">
        <f t="shared" si="1"/>
        <v>339</v>
      </c>
    </row>
    <row r="10" spans="1:6" ht="15" customHeight="1" x14ac:dyDescent="0.3">
      <c r="A10" s="86" t="s">
        <v>12</v>
      </c>
      <c r="B10" s="87">
        <v>1233</v>
      </c>
      <c r="C10" s="87">
        <f t="shared" si="0"/>
        <v>1233</v>
      </c>
      <c r="D10" s="86" t="s">
        <v>12</v>
      </c>
      <c r="E10" s="87">
        <v>444</v>
      </c>
      <c r="F10" s="87">
        <f t="shared" si="1"/>
        <v>444</v>
      </c>
    </row>
    <row r="11" spans="1:6" ht="15" customHeight="1" x14ac:dyDescent="0.3">
      <c r="A11" s="86" t="s">
        <v>13</v>
      </c>
      <c r="B11" s="87">
        <v>6557</v>
      </c>
      <c r="C11" s="87">
        <f t="shared" si="0"/>
        <v>6557</v>
      </c>
      <c r="D11" s="86" t="s">
        <v>13</v>
      </c>
      <c r="E11" s="87">
        <v>1068</v>
      </c>
      <c r="F11" s="87">
        <f t="shared" si="1"/>
        <v>1068</v>
      </c>
    </row>
    <row r="12" spans="1:6" ht="15" customHeight="1" x14ac:dyDescent="0.3">
      <c r="A12" s="86" t="s">
        <v>14</v>
      </c>
      <c r="B12" s="87">
        <v>17964</v>
      </c>
      <c r="C12" s="87">
        <f t="shared" si="0"/>
        <v>17964</v>
      </c>
      <c r="D12" s="86" t="s">
        <v>14</v>
      </c>
      <c r="E12" s="87">
        <v>1520</v>
      </c>
      <c r="F12" s="87">
        <f t="shared" si="1"/>
        <v>1520</v>
      </c>
    </row>
    <row r="13" spans="1:6" ht="15" customHeight="1" x14ac:dyDescent="0.3">
      <c r="A13" s="86" t="s">
        <v>15</v>
      </c>
      <c r="B13" s="87">
        <v>21302</v>
      </c>
      <c r="C13" s="87">
        <f t="shared" si="0"/>
        <v>21302</v>
      </c>
      <c r="D13" s="86" t="s">
        <v>15</v>
      </c>
      <c r="E13" s="87">
        <v>1534</v>
      </c>
      <c r="F13" s="87">
        <f t="shared" si="1"/>
        <v>1534</v>
      </c>
    </row>
    <row r="14" spans="1:6" ht="15" customHeight="1" x14ac:dyDescent="0.3">
      <c r="A14" s="86" t="s">
        <v>16</v>
      </c>
      <c r="B14" s="87">
        <v>17383</v>
      </c>
      <c r="C14" s="87">
        <f t="shared" si="0"/>
        <v>17383</v>
      </c>
      <c r="D14" s="86" t="s">
        <v>16</v>
      </c>
      <c r="E14" s="87">
        <v>1149</v>
      </c>
      <c r="F14" s="87">
        <f t="shared" si="1"/>
        <v>1149</v>
      </c>
    </row>
    <row r="15" spans="1:6" ht="15" customHeight="1" x14ac:dyDescent="0.3">
      <c r="A15" s="86" t="s">
        <v>17</v>
      </c>
      <c r="B15" s="87">
        <v>11708</v>
      </c>
      <c r="C15" s="87">
        <f t="shared" si="0"/>
        <v>11708</v>
      </c>
      <c r="D15" s="86" t="s">
        <v>17</v>
      </c>
      <c r="E15" s="87">
        <v>741</v>
      </c>
      <c r="F15" s="87">
        <f t="shared" si="1"/>
        <v>741</v>
      </c>
    </row>
    <row r="16" spans="1:6" ht="15" customHeight="1" x14ac:dyDescent="0.3">
      <c r="A16" s="86" t="s">
        <v>18</v>
      </c>
      <c r="B16" s="87">
        <v>1039</v>
      </c>
      <c r="C16" s="87">
        <f t="shared" si="0"/>
        <v>1039</v>
      </c>
      <c r="D16" s="86" t="s">
        <v>18</v>
      </c>
      <c r="E16" s="87">
        <v>595</v>
      </c>
      <c r="F16" s="87">
        <f t="shared" si="1"/>
        <v>595</v>
      </c>
    </row>
    <row r="17" spans="1:6" ht="15" customHeight="1" x14ac:dyDescent="0.3">
      <c r="A17" s="86" t="s">
        <v>19</v>
      </c>
      <c r="B17" s="87">
        <v>0</v>
      </c>
      <c r="C17" s="87">
        <f t="shared" si="0"/>
        <v>0</v>
      </c>
      <c r="D17" s="86" t="s">
        <v>19</v>
      </c>
      <c r="E17" s="87">
        <v>584</v>
      </c>
      <c r="F17" s="87">
        <f t="shared" si="1"/>
        <v>584</v>
      </c>
    </row>
    <row r="18" spans="1:6" ht="15" customHeight="1" x14ac:dyDescent="0.3">
      <c r="A18" s="91">
        <v>2020</v>
      </c>
      <c r="B18" s="90">
        <f>SUM(B19:B30)</f>
        <v>38128</v>
      </c>
      <c r="C18" s="90">
        <f>SUM(C19:C30)</f>
        <v>38128</v>
      </c>
      <c r="D18" s="91">
        <v>2020</v>
      </c>
      <c r="E18" s="90">
        <f>SUM(E19:E30)</f>
        <v>5180</v>
      </c>
      <c r="F18" s="90">
        <f>SUM(F19:F30)</f>
        <v>5180</v>
      </c>
    </row>
    <row r="19" spans="1:6" ht="15" customHeight="1" x14ac:dyDescent="0.3">
      <c r="A19" s="86" t="s">
        <v>8</v>
      </c>
      <c r="B19" s="87">
        <v>2</v>
      </c>
      <c r="C19" s="87">
        <f>SUM(B19)</f>
        <v>2</v>
      </c>
      <c r="D19" s="86" t="s">
        <v>8</v>
      </c>
      <c r="E19" s="87">
        <v>588</v>
      </c>
      <c r="F19" s="87">
        <f>SUM(E19)</f>
        <v>588</v>
      </c>
    </row>
    <row r="20" spans="1:6" ht="15" customHeight="1" x14ac:dyDescent="0.3">
      <c r="A20" s="86" t="s">
        <v>9</v>
      </c>
      <c r="B20" s="87">
        <v>327</v>
      </c>
      <c r="C20" s="87">
        <f t="shared" ref="C20:C30" si="2">SUM(B20)</f>
        <v>327</v>
      </c>
      <c r="D20" s="86" t="s">
        <v>9</v>
      </c>
      <c r="E20" s="87">
        <v>647</v>
      </c>
      <c r="F20" s="87">
        <f t="shared" ref="F20:F30" si="3">SUM(E20)</f>
        <v>647</v>
      </c>
    </row>
    <row r="21" spans="1:6" ht="15" customHeight="1" x14ac:dyDescent="0.3">
      <c r="A21" s="86" t="s">
        <v>10</v>
      </c>
      <c r="B21" s="87">
        <v>748</v>
      </c>
      <c r="C21" s="87">
        <f t="shared" si="2"/>
        <v>748</v>
      </c>
      <c r="D21" s="86" t="s">
        <v>10</v>
      </c>
      <c r="E21" s="87">
        <v>425</v>
      </c>
      <c r="F21" s="87">
        <f t="shared" si="3"/>
        <v>425</v>
      </c>
    </row>
    <row r="22" spans="1:6" ht="15" customHeight="1" x14ac:dyDescent="0.3">
      <c r="A22" s="86" t="s">
        <v>11</v>
      </c>
      <c r="B22" s="87">
        <v>0</v>
      </c>
      <c r="C22" s="87">
        <f t="shared" si="2"/>
        <v>0</v>
      </c>
      <c r="D22" s="86" t="s">
        <v>11</v>
      </c>
      <c r="E22" s="87">
        <v>10</v>
      </c>
      <c r="F22" s="87">
        <f t="shared" si="3"/>
        <v>10</v>
      </c>
    </row>
    <row r="23" spans="1:6" ht="15" customHeight="1" x14ac:dyDescent="0.3">
      <c r="A23" s="86" t="s">
        <v>12</v>
      </c>
      <c r="B23" s="87">
        <v>0</v>
      </c>
      <c r="C23" s="87">
        <f t="shared" si="2"/>
        <v>0</v>
      </c>
      <c r="D23" s="86" t="s">
        <v>12</v>
      </c>
      <c r="E23" s="87">
        <v>2</v>
      </c>
      <c r="F23" s="87">
        <f t="shared" si="3"/>
        <v>2</v>
      </c>
    </row>
    <row r="24" spans="1:6" ht="15" customHeight="1" x14ac:dyDescent="0.3">
      <c r="A24" s="86" t="s">
        <v>13</v>
      </c>
      <c r="B24" s="87">
        <v>0</v>
      </c>
      <c r="C24" s="87">
        <f t="shared" si="2"/>
        <v>0</v>
      </c>
      <c r="D24" s="86" t="s">
        <v>13</v>
      </c>
      <c r="E24" s="87">
        <v>474</v>
      </c>
      <c r="F24" s="87">
        <f t="shared" si="3"/>
        <v>474</v>
      </c>
    </row>
    <row r="25" spans="1:6" ht="15" customHeight="1" x14ac:dyDescent="0.3">
      <c r="A25" s="86" t="s">
        <v>14</v>
      </c>
      <c r="B25" s="87">
        <v>9008</v>
      </c>
      <c r="C25" s="87">
        <f t="shared" si="2"/>
        <v>9008</v>
      </c>
      <c r="D25" s="86" t="s">
        <v>14</v>
      </c>
      <c r="E25" s="87">
        <v>769</v>
      </c>
      <c r="F25" s="87">
        <f t="shared" si="3"/>
        <v>769</v>
      </c>
    </row>
    <row r="26" spans="1:6" ht="15" customHeight="1" x14ac:dyDescent="0.3">
      <c r="A26" s="86" t="s">
        <v>15</v>
      </c>
      <c r="B26" s="87">
        <v>13642</v>
      </c>
      <c r="C26" s="87">
        <f t="shared" si="2"/>
        <v>13642</v>
      </c>
      <c r="D26" s="86" t="s">
        <v>15</v>
      </c>
      <c r="E26" s="87">
        <v>1059</v>
      </c>
      <c r="F26" s="87">
        <f t="shared" si="3"/>
        <v>1059</v>
      </c>
    </row>
    <row r="27" spans="1:6" ht="15" customHeight="1" x14ac:dyDescent="0.3">
      <c r="A27" s="86" t="s">
        <v>16</v>
      </c>
      <c r="B27" s="87">
        <v>9784</v>
      </c>
      <c r="C27" s="87">
        <f t="shared" si="2"/>
        <v>9784</v>
      </c>
      <c r="D27" s="86" t="s">
        <v>16</v>
      </c>
      <c r="E27" s="87">
        <v>457</v>
      </c>
      <c r="F27" s="87">
        <f t="shared" si="3"/>
        <v>457</v>
      </c>
    </row>
    <row r="28" spans="1:6" ht="15" customHeight="1" x14ac:dyDescent="0.3">
      <c r="A28" s="86" t="s">
        <v>17</v>
      </c>
      <c r="B28" s="87">
        <v>4400</v>
      </c>
      <c r="C28" s="87">
        <f t="shared" si="2"/>
        <v>4400</v>
      </c>
      <c r="D28" s="86" t="s">
        <v>17</v>
      </c>
      <c r="E28" s="87">
        <v>532</v>
      </c>
      <c r="F28" s="87">
        <f t="shared" si="3"/>
        <v>532</v>
      </c>
    </row>
    <row r="29" spans="1:6" ht="15" customHeight="1" x14ac:dyDescent="0.3">
      <c r="A29" s="86" t="s">
        <v>18</v>
      </c>
      <c r="B29" s="87">
        <v>217</v>
      </c>
      <c r="C29" s="87">
        <f t="shared" si="2"/>
        <v>217</v>
      </c>
      <c r="D29" s="86" t="s">
        <v>18</v>
      </c>
      <c r="E29" s="87">
        <v>51</v>
      </c>
      <c r="F29" s="87">
        <f t="shared" si="3"/>
        <v>51</v>
      </c>
    </row>
    <row r="30" spans="1:6" ht="15" customHeight="1" x14ac:dyDescent="0.3">
      <c r="A30" s="86" t="s">
        <v>19</v>
      </c>
      <c r="B30" s="87">
        <v>0</v>
      </c>
      <c r="C30" s="87">
        <f t="shared" si="2"/>
        <v>0</v>
      </c>
      <c r="D30" s="86" t="s">
        <v>19</v>
      </c>
      <c r="E30" s="87">
        <v>166</v>
      </c>
      <c r="F30" s="87">
        <f t="shared" si="3"/>
        <v>166</v>
      </c>
    </row>
    <row r="31" spans="1:6" ht="15" customHeight="1" x14ac:dyDescent="0.3">
      <c r="A31" s="91">
        <v>2019</v>
      </c>
      <c r="B31" s="90">
        <f>SUM(B32:B43)</f>
        <v>153364</v>
      </c>
      <c r="C31" s="90">
        <f>SUM(C32:C43)</f>
        <v>153364</v>
      </c>
      <c r="D31" s="91">
        <v>2019</v>
      </c>
      <c r="E31" s="90">
        <f>SUM(E32:E43)</f>
        <v>12013</v>
      </c>
      <c r="F31" s="90">
        <f>SUM(F32:F43)</f>
        <v>12013</v>
      </c>
    </row>
    <row r="32" spans="1:6" ht="15" customHeight="1" x14ac:dyDescent="0.3">
      <c r="A32" s="86" t="s">
        <v>8</v>
      </c>
      <c r="B32" s="87">
        <v>0</v>
      </c>
      <c r="C32" s="87">
        <f>SUM(B32)</f>
        <v>0</v>
      </c>
      <c r="D32" s="86" t="s">
        <v>8</v>
      </c>
      <c r="E32" s="87">
        <v>549</v>
      </c>
      <c r="F32" s="87">
        <f>SUM(E32)</f>
        <v>549</v>
      </c>
    </row>
    <row r="33" spans="1:6" ht="15" customHeight="1" x14ac:dyDescent="0.3">
      <c r="A33" s="86" t="s">
        <v>9</v>
      </c>
      <c r="B33" s="87">
        <v>248</v>
      </c>
      <c r="C33" s="87">
        <f t="shared" ref="C33:C43" si="4">SUM(B33)</f>
        <v>248</v>
      </c>
      <c r="D33" s="86" t="s">
        <v>9</v>
      </c>
      <c r="E33" s="87">
        <v>436</v>
      </c>
      <c r="F33" s="87">
        <f t="shared" ref="F33:F43" si="5">SUM(E33)</f>
        <v>436</v>
      </c>
    </row>
    <row r="34" spans="1:6" ht="15" customHeight="1" x14ac:dyDescent="0.3">
      <c r="A34" s="86" t="s">
        <v>10</v>
      </c>
      <c r="B34" s="87">
        <v>1833</v>
      </c>
      <c r="C34" s="87">
        <f t="shared" si="4"/>
        <v>1833</v>
      </c>
      <c r="D34" s="86" t="s">
        <v>10</v>
      </c>
      <c r="E34" s="87">
        <v>618</v>
      </c>
      <c r="F34" s="87">
        <f t="shared" si="5"/>
        <v>618</v>
      </c>
    </row>
    <row r="35" spans="1:6" ht="15" customHeight="1" x14ac:dyDescent="0.3">
      <c r="A35" s="86" t="s">
        <v>11</v>
      </c>
      <c r="B35" s="87">
        <v>5507</v>
      </c>
      <c r="C35" s="87">
        <f t="shared" si="4"/>
        <v>5507</v>
      </c>
      <c r="D35" s="86" t="s">
        <v>11</v>
      </c>
      <c r="E35" s="87">
        <v>1033</v>
      </c>
      <c r="F35" s="87">
        <f t="shared" si="5"/>
        <v>1033</v>
      </c>
    </row>
    <row r="36" spans="1:6" ht="15" customHeight="1" x14ac:dyDescent="0.3">
      <c r="A36" s="86" t="s">
        <v>12</v>
      </c>
      <c r="B36" s="87">
        <v>16868</v>
      </c>
      <c r="C36" s="87">
        <f t="shared" si="4"/>
        <v>16868</v>
      </c>
      <c r="D36" s="86" t="s">
        <v>12</v>
      </c>
      <c r="E36" s="87">
        <v>876</v>
      </c>
      <c r="F36" s="87">
        <f t="shared" si="5"/>
        <v>876</v>
      </c>
    </row>
    <row r="37" spans="1:6" ht="15" customHeight="1" x14ac:dyDescent="0.3">
      <c r="A37" s="86" t="s">
        <v>13</v>
      </c>
      <c r="B37" s="87">
        <v>27888</v>
      </c>
      <c r="C37" s="87">
        <f t="shared" si="4"/>
        <v>27888</v>
      </c>
      <c r="D37" s="86" t="s">
        <v>13</v>
      </c>
      <c r="E37" s="87">
        <v>1336</v>
      </c>
      <c r="F37" s="87">
        <f t="shared" si="5"/>
        <v>1336</v>
      </c>
    </row>
    <row r="38" spans="1:6" ht="15" customHeight="1" x14ac:dyDescent="0.3">
      <c r="A38" s="86" t="s">
        <v>14</v>
      </c>
      <c r="B38" s="87">
        <v>29563</v>
      </c>
      <c r="C38" s="87">
        <f t="shared" si="4"/>
        <v>29563</v>
      </c>
      <c r="D38" s="86" t="s">
        <v>14</v>
      </c>
      <c r="E38" s="87">
        <v>1635</v>
      </c>
      <c r="F38" s="87">
        <f t="shared" si="5"/>
        <v>1635</v>
      </c>
    </row>
    <row r="39" spans="1:6" ht="15" customHeight="1" x14ac:dyDescent="0.3">
      <c r="A39" s="86" t="s">
        <v>15</v>
      </c>
      <c r="B39" s="87">
        <v>32673</v>
      </c>
      <c r="C39" s="87">
        <f t="shared" si="4"/>
        <v>32673</v>
      </c>
      <c r="D39" s="86" t="s">
        <v>15</v>
      </c>
      <c r="E39" s="87">
        <v>1792</v>
      </c>
      <c r="F39" s="87">
        <f t="shared" si="5"/>
        <v>1792</v>
      </c>
    </row>
    <row r="40" spans="1:6" ht="15" customHeight="1" x14ac:dyDescent="0.3">
      <c r="A40" s="86" t="s">
        <v>16</v>
      </c>
      <c r="B40" s="87">
        <v>28136</v>
      </c>
      <c r="C40" s="87">
        <f t="shared" si="4"/>
        <v>28136</v>
      </c>
      <c r="D40" s="86" t="s">
        <v>16</v>
      </c>
      <c r="E40" s="87">
        <v>1275</v>
      </c>
      <c r="F40" s="87">
        <f t="shared" si="5"/>
        <v>1275</v>
      </c>
    </row>
    <row r="41" spans="1:6" ht="15" customHeight="1" x14ac:dyDescent="0.3">
      <c r="A41" s="86" t="s">
        <v>17</v>
      </c>
      <c r="B41" s="87">
        <v>9586</v>
      </c>
      <c r="C41" s="87">
        <f t="shared" si="4"/>
        <v>9586</v>
      </c>
      <c r="D41" s="86" t="s">
        <v>17</v>
      </c>
      <c r="E41" s="87">
        <v>1088</v>
      </c>
      <c r="F41" s="87">
        <f t="shared" si="5"/>
        <v>1088</v>
      </c>
    </row>
    <row r="42" spans="1:6" ht="15" customHeight="1" x14ac:dyDescent="0.3">
      <c r="A42" s="86" t="s">
        <v>18</v>
      </c>
      <c r="B42" s="87">
        <v>1062</v>
      </c>
      <c r="C42" s="87">
        <f t="shared" si="4"/>
        <v>1062</v>
      </c>
      <c r="D42" s="86" t="s">
        <v>18</v>
      </c>
      <c r="E42" s="87">
        <v>630</v>
      </c>
      <c r="F42" s="87">
        <f t="shared" si="5"/>
        <v>630</v>
      </c>
    </row>
    <row r="43" spans="1:6" ht="15" customHeight="1" x14ac:dyDescent="0.3">
      <c r="A43" s="86" t="s">
        <v>19</v>
      </c>
      <c r="B43" s="87">
        <v>0</v>
      </c>
      <c r="C43" s="87">
        <f t="shared" si="4"/>
        <v>0</v>
      </c>
      <c r="D43" s="86" t="s">
        <v>19</v>
      </c>
      <c r="E43" s="87">
        <v>745</v>
      </c>
      <c r="F43" s="87">
        <f t="shared" si="5"/>
        <v>745</v>
      </c>
    </row>
    <row r="44" spans="1:6" ht="15" customHeight="1" x14ac:dyDescent="0.3">
      <c r="A44" s="91">
        <v>2018</v>
      </c>
      <c r="B44" s="90">
        <f>SUM(B45:B56)</f>
        <v>126746</v>
      </c>
      <c r="C44" s="90">
        <f>SUM(C45:C56)</f>
        <v>126746</v>
      </c>
      <c r="D44" s="91">
        <v>2018</v>
      </c>
      <c r="E44" s="90">
        <f>SUM(E45:E56)</f>
        <v>11168</v>
      </c>
      <c r="F44" s="90">
        <f>SUM(F45:F56)</f>
        <v>11168</v>
      </c>
    </row>
    <row r="45" spans="1:6" ht="15" customHeight="1" x14ac:dyDescent="0.3">
      <c r="A45" s="86" t="s">
        <v>8</v>
      </c>
      <c r="B45" s="87">
        <v>0</v>
      </c>
      <c r="C45" s="87">
        <f>SUM(B45)</f>
        <v>0</v>
      </c>
      <c r="D45" s="86" t="s">
        <v>8</v>
      </c>
      <c r="E45" s="87">
        <v>359</v>
      </c>
      <c r="F45" s="87">
        <f>SUM(E45)</f>
        <v>359</v>
      </c>
    </row>
    <row r="46" spans="1:6" ht="15" customHeight="1" x14ac:dyDescent="0.3">
      <c r="A46" s="86" t="s">
        <v>9</v>
      </c>
      <c r="B46" s="87">
        <v>242</v>
      </c>
      <c r="C46" s="87">
        <f t="shared" ref="C46:C56" si="6">SUM(B46)</f>
        <v>242</v>
      </c>
      <c r="D46" s="86" t="s">
        <v>9</v>
      </c>
      <c r="E46" s="87">
        <v>457</v>
      </c>
      <c r="F46" s="87">
        <f t="shared" ref="F46:F56" si="7">SUM(E46)</f>
        <v>457</v>
      </c>
    </row>
    <row r="47" spans="1:6" ht="15" customHeight="1" x14ac:dyDescent="0.3">
      <c r="A47" s="86" t="s">
        <v>10</v>
      </c>
      <c r="B47" s="87">
        <v>2000</v>
      </c>
      <c r="C47" s="87">
        <f t="shared" si="6"/>
        <v>2000</v>
      </c>
      <c r="D47" s="86" t="s">
        <v>10</v>
      </c>
      <c r="E47" s="87">
        <v>607</v>
      </c>
      <c r="F47" s="87">
        <f t="shared" si="7"/>
        <v>607</v>
      </c>
    </row>
    <row r="48" spans="1:6" ht="15" customHeight="1" x14ac:dyDescent="0.3">
      <c r="A48" s="86" t="s">
        <v>11</v>
      </c>
      <c r="B48" s="87">
        <v>4569</v>
      </c>
      <c r="C48" s="87">
        <f t="shared" si="6"/>
        <v>4569</v>
      </c>
      <c r="D48" s="86" t="s">
        <v>11</v>
      </c>
      <c r="E48" s="87">
        <v>786</v>
      </c>
      <c r="F48" s="87">
        <f t="shared" si="7"/>
        <v>786</v>
      </c>
    </row>
    <row r="49" spans="1:6" ht="15" customHeight="1" x14ac:dyDescent="0.3">
      <c r="A49" s="86" t="s">
        <v>12</v>
      </c>
      <c r="B49" s="87">
        <v>15284</v>
      </c>
      <c r="C49" s="87">
        <f t="shared" si="6"/>
        <v>15284</v>
      </c>
      <c r="D49" s="86" t="s">
        <v>12</v>
      </c>
      <c r="E49" s="87">
        <v>873</v>
      </c>
      <c r="F49" s="87">
        <f t="shared" si="7"/>
        <v>873</v>
      </c>
    </row>
    <row r="50" spans="1:6" ht="15" customHeight="1" x14ac:dyDescent="0.3">
      <c r="A50" s="86" t="s">
        <v>13</v>
      </c>
      <c r="B50" s="87">
        <v>23721</v>
      </c>
      <c r="C50" s="87">
        <f t="shared" si="6"/>
        <v>23721</v>
      </c>
      <c r="D50" s="86" t="s">
        <v>13</v>
      </c>
      <c r="E50" s="87">
        <v>1267</v>
      </c>
      <c r="F50" s="87">
        <f t="shared" si="7"/>
        <v>1267</v>
      </c>
    </row>
    <row r="51" spans="1:6" ht="15" customHeight="1" x14ac:dyDescent="0.3">
      <c r="A51" s="86" t="s">
        <v>14</v>
      </c>
      <c r="B51" s="87">
        <v>26265</v>
      </c>
      <c r="C51" s="87">
        <f t="shared" si="6"/>
        <v>26265</v>
      </c>
      <c r="D51" s="86" t="s">
        <v>14</v>
      </c>
      <c r="E51" s="87">
        <v>1734</v>
      </c>
      <c r="F51" s="87">
        <f t="shared" si="7"/>
        <v>1734</v>
      </c>
    </row>
    <row r="52" spans="1:6" ht="15" customHeight="1" x14ac:dyDescent="0.3">
      <c r="A52" s="86" t="s">
        <v>15</v>
      </c>
      <c r="B52" s="87">
        <v>24781</v>
      </c>
      <c r="C52" s="87">
        <f t="shared" si="6"/>
        <v>24781</v>
      </c>
      <c r="D52" s="86" t="s">
        <v>15</v>
      </c>
      <c r="E52" s="87">
        <v>1741</v>
      </c>
      <c r="F52" s="87">
        <f t="shared" si="7"/>
        <v>1741</v>
      </c>
    </row>
    <row r="53" spans="1:6" ht="15" customHeight="1" x14ac:dyDescent="0.3">
      <c r="A53" s="86" t="s">
        <v>16</v>
      </c>
      <c r="B53" s="87">
        <v>20436</v>
      </c>
      <c r="C53" s="87">
        <f t="shared" si="6"/>
        <v>20436</v>
      </c>
      <c r="D53" s="86" t="s">
        <v>16</v>
      </c>
      <c r="E53" s="87">
        <v>1552</v>
      </c>
      <c r="F53" s="87">
        <f t="shared" si="7"/>
        <v>1552</v>
      </c>
    </row>
    <row r="54" spans="1:6" ht="15" customHeight="1" x14ac:dyDescent="0.3">
      <c r="A54" s="86" t="s">
        <v>17</v>
      </c>
      <c r="B54" s="87">
        <v>8192</v>
      </c>
      <c r="C54" s="87">
        <f t="shared" si="6"/>
        <v>8192</v>
      </c>
      <c r="D54" s="86" t="s">
        <v>17</v>
      </c>
      <c r="E54" s="87">
        <v>638</v>
      </c>
      <c r="F54" s="87">
        <f t="shared" si="7"/>
        <v>638</v>
      </c>
    </row>
    <row r="55" spans="1:6" ht="15" customHeight="1" x14ac:dyDescent="0.3">
      <c r="A55" s="86" t="s">
        <v>18</v>
      </c>
      <c r="B55" s="87">
        <v>1256</v>
      </c>
      <c r="C55" s="87">
        <f t="shared" si="6"/>
        <v>1256</v>
      </c>
      <c r="D55" s="86" t="s">
        <v>18</v>
      </c>
      <c r="E55" s="87">
        <v>562</v>
      </c>
      <c r="F55" s="87">
        <f t="shared" si="7"/>
        <v>562</v>
      </c>
    </row>
    <row r="56" spans="1:6" ht="15" customHeight="1" x14ac:dyDescent="0.3">
      <c r="A56" s="86" t="s">
        <v>19</v>
      </c>
      <c r="B56" s="87">
        <v>0</v>
      </c>
      <c r="C56" s="87">
        <f t="shared" si="6"/>
        <v>0</v>
      </c>
      <c r="D56" s="86" t="s">
        <v>19</v>
      </c>
      <c r="E56" s="87">
        <v>592</v>
      </c>
      <c r="F56" s="87">
        <f t="shared" si="7"/>
        <v>592</v>
      </c>
    </row>
    <row r="57" spans="1:6" ht="15" customHeight="1" x14ac:dyDescent="0.3">
      <c r="A57" s="91">
        <v>2017</v>
      </c>
      <c r="B57" s="90">
        <f>SUM(B58:B69)</f>
        <v>121609</v>
      </c>
      <c r="C57" s="90">
        <f>SUM(C58:C69)</f>
        <v>121609</v>
      </c>
      <c r="D57" s="91">
        <v>2017</v>
      </c>
      <c r="E57" s="90">
        <f>SUM(E58:E69)</f>
        <v>15851</v>
      </c>
      <c r="F57" s="90">
        <f>SUM(F58:F69)</f>
        <v>15851</v>
      </c>
    </row>
    <row r="58" spans="1:6" s="19" customFormat="1" ht="15" customHeight="1" x14ac:dyDescent="0.3">
      <c r="A58" s="86" t="s">
        <v>8</v>
      </c>
      <c r="B58" s="87">
        <v>0</v>
      </c>
      <c r="C58" s="87">
        <f>SUM(B58)</f>
        <v>0</v>
      </c>
      <c r="D58" s="86" t="s">
        <v>8</v>
      </c>
      <c r="E58" s="87">
        <v>602</v>
      </c>
      <c r="F58" s="87">
        <f>SUM(E58)</f>
        <v>602</v>
      </c>
    </row>
    <row r="59" spans="1:6" s="19" customFormat="1" ht="15" customHeight="1" x14ac:dyDescent="0.3">
      <c r="A59" s="86" t="s">
        <v>9</v>
      </c>
      <c r="B59" s="87">
        <v>389</v>
      </c>
      <c r="C59" s="87">
        <f t="shared" ref="C59:C69" si="8">SUM(B59)</f>
        <v>389</v>
      </c>
      <c r="D59" s="86" t="s">
        <v>9</v>
      </c>
      <c r="E59" s="87">
        <v>611</v>
      </c>
      <c r="F59" s="87">
        <f t="shared" ref="F59:F69" si="9">SUM(E59)</f>
        <v>611</v>
      </c>
    </row>
    <row r="60" spans="1:6" s="19" customFormat="1" ht="15" customHeight="1" x14ac:dyDescent="0.3">
      <c r="A60" s="86" t="s">
        <v>10</v>
      </c>
      <c r="B60" s="87">
        <v>1507</v>
      </c>
      <c r="C60" s="87">
        <f t="shared" si="8"/>
        <v>1507</v>
      </c>
      <c r="D60" s="86" t="s">
        <v>10</v>
      </c>
      <c r="E60" s="87">
        <v>660</v>
      </c>
      <c r="F60" s="87">
        <f t="shared" si="9"/>
        <v>660</v>
      </c>
    </row>
    <row r="61" spans="1:6" s="19" customFormat="1" ht="15" customHeight="1" x14ac:dyDescent="0.3">
      <c r="A61" s="86" t="s">
        <v>11</v>
      </c>
      <c r="B61" s="87">
        <v>4609</v>
      </c>
      <c r="C61" s="87">
        <f t="shared" si="8"/>
        <v>4609</v>
      </c>
      <c r="D61" s="86" t="s">
        <v>11</v>
      </c>
      <c r="E61" s="87">
        <v>663</v>
      </c>
      <c r="F61" s="87">
        <f t="shared" si="9"/>
        <v>663</v>
      </c>
    </row>
    <row r="62" spans="1:6" s="19" customFormat="1" ht="15" customHeight="1" x14ac:dyDescent="0.3">
      <c r="A62" s="86" t="s">
        <v>12</v>
      </c>
      <c r="B62" s="87">
        <v>12642</v>
      </c>
      <c r="C62" s="87">
        <f t="shared" si="8"/>
        <v>12642</v>
      </c>
      <c r="D62" s="86" t="s">
        <v>12</v>
      </c>
      <c r="E62" s="87">
        <v>507</v>
      </c>
      <c r="F62" s="87">
        <f t="shared" si="9"/>
        <v>507</v>
      </c>
    </row>
    <row r="63" spans="1:6" s="19" customFormat="1" ht="15" customHeight="1" x14ac:dyDescent="0.3">
      <c r="A63" s="86" t="s">
        <v>13</v>
      </c>
      <c r="B63" s="87">
        <v>21505</v>
      </c>
      <c r="C63" s="87">
        <f t="shared" si="8"/>
        <v>21505</v>
      </c>
      <c r="D63" s="86" t="s">
        <v>13</v>
      </c>
      <c r="E63" s="87">
        <v>2234</v>
      </c>
      <c r="F63" s="87">
        <f t="shared" si="9"/>
        <v>2234</v>
      </c>
    </row>
    <row r="64" spans="1:6" s="19" customFormat="1" ht="15" customHeight="1" x14ac:dyDescent="0.3">
      <c r="A64" s="86" t="s">
        <v>14</v>
      </c>
      <c r="B64" s="87">
        <v>25430</v>
      </c>
      <c r="C64" s="87">
        <f t="shared" si="8"/>
        <v>25430</v>
      </c>
      <c r="D64" s="86" t="s">
        <v>14</v>
      </c>
      <c r="E64" s="87">
        <v>2956</v>
      </c>
      <c r="F64" s="87">
        <f t="shared" si="9"/>
        <v>2956</v>
      </c>
    </row>
    <row r="65" spans="1:6" s="19" customFormat="1" ht="15" customHeight="1" x14ac:dyDescent="0.3">
      <c r="A65" s="86" t="s">
        <v>15</v>
      </c>
      <c r="B65" s="87">
        <v>23494</v>
      </c>
      <c r="C65" s="87">
        <f t="shared" si="8"/>
        <v>23494</v>
      </c>
      <c r="D65" s="86" t="s">
        <v>15</v>
      </c>
      <c r="E65" s="87">
        <v>3265</v>
      </c>
      <c r="F65" s="87">
        <f t="shared" si="9"/>
        <v>3265</v>
      </c>
    </row>
    <row r="66" spans="1:6" s="19" customFormat="1" ht="15" customHeight="1" x14ac:dyDescent="0.3">
      <c r="A66" s="86" t="s">
        <v>16</v>
      </c>
      <c r="B66" s="87">
        <v>22748</v>
      </c>
      <c r="C66" s="87">
        <f t="shared" si="8"/>
        <v>22748</v>
      </c>
      <c r="D66" s="86" t="s">
        <v>16</v>
      </c>
      <c r="E66" s="87">
        <v>2462</v>
      </c>
      <c r="F66" s="87">
        <f t="shared" si="9"/>
        <v>2462</v>
      </c>
    </row>
    <row r="67" spans="1:6" s="19" customFormat="1" ht="15" customHeight="1" x14ac:dyDescent="0.3">
      <c r="A67" s="86" t="s">
        <v>17</v>
      </c>
      <c r="B67" s="87">
        <v>8278</v>
      </c>
      <c r="C67" s="87">
        <f t="shared" si="8"/>
        <v>8278</v>
      </c>
      <c r="D67" s="86" t="s">
        <v>17</v>
      </c>
      <c r="E67" s="87">
        <v>800</v>
      </c>
      <c r="F67" s="87">
        <f t="shared" si="9"/>
        <v>800</v>
      </c>
    </row>
    <row r="68" spans="1:6" s="19" customFormat="1" ht="15" customHeight="1" x14ac:dyDescent="0.3">
      <c r="A68" s="86" t="s">
        <v>18</v>
      </c>
      <c r="B68" s="87">
        <v>1007</v>
      </c>
      <c r="C68" s="87">
        <f t="shared" si="8"/>
        <v>1007</v>
      </c>
      <c r="D68" s="86" t="s">
        <v>18</v>
      </c>
      <c r="E68" s="87">
        <v>519</v>
      </c>
      <c r="F68" s="87">
        <f t="shared" si="9"/>
        <v>519</v>
      </c>
    </row>
    <row r="69" spans="1:6" s="19" customFormat="1" ht="15" customHeight="1" x14ac:dyDescent="0.3">
      <c r="A69" s="86" t="s">
        <v>19</v>
      </c>
      <c r="B69" s="87">
        <v>0</v>
      </c>
      <c r="C69" s="87">
        <f t="shared" si="8"/>
        <v>0</v>
      </c>
      <c r="D69" s="86" t="s">
        <v>19</v>
      </c>
      <c r="E69" s="87">
        <v>572</v>
      </c>
      <c r="F69" s="87">
        <f t="shared" si="9"/>
        <v>572</v>
      </c>
    </row>
    <row r="70" spans="1:6" ht="15" customHeight="1" x14ac:dyDescent="0.3">
      <c r="A70" s="91">
        <v>2016</v>
      </c>
      <c r="B70" s="90">
        <f>SUM(B71:B82)</f>
        <v>106921</v>
      </c>
      <c r="C70" s="90">
        <f>SUM(C71:C82)</f>
        <v>106921</v>
      </c>
      <c r="D70" s="91">
        <v>2016</v>
      </c>
      <c r="E70" s="90">
        <f>SUM(E71:E82)</f>
        <v>6712</v>
      </c>
      <c r="F70" s="90">
        <f>SUM(F71:F82)</f>
        <v>6712</v>
      </c>
    </row>
    <row r="71" spans="1:6" s="19" customFormat="1" ht="15" customHeight="1" x14ac:dyDescent="0.3">
      <c r="A71" s="86" t="s">
        <v>8</v>
      </c>
      <c r="B71" s="87">
        <v>8</v>
      </c>
      <c r="C71" s="87">
        <f>SUM(B71)</f>
        <v>8</v>
      </c>
      <c r="D71" s="86" t="s">
        <v>8</v>
      </c>
      <c r="E71" s="87">
        <v>323</v>
      </c>
      <c r="F71" s="87">
        <f>SUM(E71)</f>
        <v>323</v>
      </c>
    </row>
    <row r="72" spans="1:6" s="19" customFormat="1" ht="15" customHeight="1" x14ac:dyDescent="0.3">
      <c r="A72" s="86" t="s">
        <v>9</v>
      </c>
      <c r="B72" s="87">
        <v>225</v>
      </c>
      <c r="C72" s="87">
        <f t="shared" ref="C72:C82" si="10">SUM(B72)</f>
        <v>225</v>
      </c>
      <c r="D72" s="86" t="s">
        <v>9</v>
      </c>
      <c r="E72" s="87">
        <v>375</v>
      </c>
      <c r="F72" s="87">
        <f t="shared" ref="F72:F82" si="11">SUM(E72)</f>
        <v>375</v>
      </c>
    </row>
    <row r="73" spans="1:6" s="19" customFormat="1" ht="15" customHeight="1" x14ac:dyDescent="0.3">
      <c r="A73" s="86" t="s">
        <v>10</v>
      </c>
      <c r="B73" s="87">
        <v>1414</v>
      </c>
      <c r="C73" s="87">
        <f t="shared" si="10"/>
        <v>1414</v>
      </c>
      <c r="D73" s="86" t="s">
        <v>10</v>
      </c>
      <c r="E73" s="87">
        <v>350</v>
      </c>
      <c r="F73" s="87">
        <f t="shared" si="11"/>
        <v>350</v>
      </c>
    </row>
    <row r="74" spans="1:6" s="19" customFormat="1" ht="15" customHeight="1" x14ac:dyDescent="0.3">
      <c r="A74" s="86" t="s">
        <v>11</v>
      </c>
      <c r="B74" s="87">
        <v>3926</v>
      </c>
      <c r="C74" s="87">
        <f t="shared" si="10"/>
        <v>3926</v>
      </c>
      <c r="D74" s="86" t="s">
        <v>11</v>
      </c>
      <c r="E74" s="87">
        <v>506</v>
      </c>
      <c r="F74" s="87">
        <f t="shared" si="11"/>
        <v>506</v>
      </c>
    </row>
    <row r="75" spans="1:6" s="19" customFormat="1" ht="15" customHeight="1" x14ac:dyDescent="0.3">
      <c r="A75" s="86" t="s">
        <v>12</v>
      </c>
      <c r="B75" s="87">
        <v>11932</v>
      </c>
      <c r="C75" s="87">
        <f t="shared" si="10"/>
        <v>11932</v>
      </c>
      <c r="D75" s="86" t="s">
        <v>12</v>
      </c>
      <c r="E75" s="87">
        <v>637</v>
      </c>
      <c r="F75" s="87">
        <f t="shared" si="11"/>
        <v>637</v>
      </c>
    </row>
    <row r="76" spans="1:6" s="19" customFormat="1" ht="15" customHeight="1" x14ac:dyDescent="0.3">
      <c r="A76" s="86" t="s">
        <v>13</v>
      </c>
      <c r="B76" s="87">
        <v>17479</v>
      </c>
      <c r="C76" s="87">
        <f t="shared" si="10"/>
        <v>17479</v>
      </c>
      <c r="D76" s="86" t="s">
        <v>13</v>
      </c>
      <c r="E76" s="87">
        <v>578</v>
      </c>
      <c r="F76" s="87">
        <f t="shared" si="11"/>
        <v>578</v>
      </c>
    </row>
    <row r="77" spans="1:6" s="19" customFormat="1" ht="15" customHeight="1" x14ac:dyDescent="0.3">
      <c r="A77" s="86" t="s">
        <v>14</v>
      </c>
      <c r="B77" s="87">
        <v>23899</v>
      </c>
      <c r="C77" s="87">
        <f t="shared" si="10"/>
        <v>23899</v>
      </c>
      <c r="D77" s="86" t="s">
        <v>14</v>
      </c>
      <c r="E77" s="87">
        <v>691</v>
      </c>
      <c r="F77" s="87">
        <f t="shared" si="11"/>
        <v>691</v>
      </c>
    </row>
    <row r="78" spans="1:6" s="19" customFormat="1" ht="15" customHeight="1" x14ac:dyDescent="0.3">
      <c r="A78" s="86" t="s">
        <v>15</v>
      </c>
      <c r="B78" s="87">
        <v>21300</v>
      </c>
      <c r="C78" s="87">
        <f t="shared" si="10"/>
        <v>21300</v>
      </c>
      <c r="D78" s="86" t="s">
        <v>15</v>
      </c>
      <c r="E78" s="87">
        <v>740</v>
      </c>
      <c r="F78" s="87">
        <f t="shared" si="11"/>
        <v>740</v>
      </c>
    </row>
    <row r="79" spans="1:6" s="19" customFormat="1" ht="15" customHeight="1" x14ac:dyDescent="0.3">
      <c r="A79" s="86" t="s">
        <v>16</v>
      </c>
      <c r="B79" s="87">
        <v>17849</v>
      </c>
      <c r="C79" s="87">
        <f t="shared" si="10"/>
        <v>17849</v>
      </c>
      <c r="D79" s="86" t="s">
        <v>16</v>
      </c>
      <c r="E79" s="87">
        <v>542</v>
      </c>
      <c r="F79" s="87">
        <f t="shared" si="11"/>
        <v>542</v>
      </c>
    </row>
    <row r="80" spans="1:6" s="19" customFormat="1" ht="15" customHeight="1" x14ac:dyDescent="0.3">
      <c r="A80" s="86" t="s">
        <v>17</v>
      </c>
      <c r="B80" s="87">
        <v>7885</v>
      </c>
      <c r="C80" s="87">
        <f t="shared" si="10"/>
        <v>7885</v>
      </c>
      <c r="D80" s="86" t="s">
        <v>17</v>
      </c>
      <c r="E80" s="87">
        <v>471</v>
      </c>
      <c r="F80" s="87">
        <f t="shared" si="11"/>
        <v>471</v>
      </c>
    </row>
    <row r="81" spans="1:6" s="19" customFormat="1" ht="15" customHeight="1" x14ac:dyDescent="0.3">
      <c r="A81" s="86" t="s">
        <v>18</v>
      </c>
      <c r="B81" s="87">
        <v>984</v>
      </c>
      <c r="C81" s="87">
        <f t="shared" si="10"/>
        <v>984</v>
      </c>
      <c r="D81" s="86" t="s">
        <v>18</v>
      </c>
      <c r="E81" s="87">
        <v>701</v>
      </c>
      <c r="F81" s="87">
        <f t="shared" si="11"/>
        <v>701</v>
      </c>
    </row>
    <row r="82" spans="1:6" s="19" customFormat="1" ht="15" customHeight="1" x14ac:dyDescent="0.3">
      <c r="A82" s="86" t="s">
        <v>19</v>
      </c>
      <c r="B82" s="87">
        <v>20</v>
      </c>
      <c r="C82" s="87">
        <f t="shared" si="10"/>
        <v>20</v>
      </c>
      <c r="D82" s="86" t="s">
        <v>19</v>
      </c>
      <c r="E82" s="87">
        <v>798</v>
      </c>
      <c r="F82" s="87">
        <f t="shared" si="11"/>
        <v>798</v>
      </c>
    </row>
    <row r="83" spans="1:6" ht="15" customHeight="1" x14ac:dyDescent="0.3">
      <c r="A83" s="52">
        <v>2015</v>
      </c>
      <c r="B83" s="90">
        <v>86508</v>
      </c>
      <c r="C83" s="90">
        <v>86508</v>
      </c>
      <c r="D83" s="52">
        <v>2015</v>
      </c>
      <c r="E83" s="90">
        <f>SUM(E84:E95)</f>
        <v>6821</v>
      </c>
      <c r="F83" s="90">
        <f>SUM(F84:F95)</f>
        <v>6821</v>
      </c>
    </row>
    <row r="84" spans="1:6" ht="15" customHeight="1" x14ac:dyDescent="0.3">
      <c r="A84" s="86" t="s">
        <v>8</v>
      </c>
      <c r="B84" s="87">
        <v>0</v>
      </c>
      <c r="C84" s="87">
        <v>0</v>
      </c>
      <c r="D84" s="86" t="s">
        <v>8</v>
      </c>
      <c r="E84" s="87">
        <v>484</v>
      </c>
      <c r="F84" s="87">
        <f>SUM(E84)</f>
        <v>484</v>
      </c>
    </row>
    <row r="85" spans="1:6" ht="15" customHeight="1" x14ac:dyDescent="0.3">
      <c r="A85" s="86" t="s">
        <v>9</v>
      </c>
      <c r="B85" s="87">
        <v>38</v>
      </c>
      <c r="C85" s="87">
        <v>38</v>
      </c>
      <c r="D85" s="86" t="s">
        <v>9</v>
      </c>
      <c r="E85" s="87">
        <v>258</v>
      </c>
      <c r="F85" s="87">
        <f t="shared" ref="F85:F95" si="12">SUM(E85)</f>
        <v>258</v>
      </c>
    </row>
    <row r="86" spans="1:6" ht="15" customHeight="1" x14ac:dyDescent="0.3">
      <c r="A86" s="86" t="s">
        <v>10</v>
      </c>
      <c r="B86" s="87">
        <v>1482</v>
      </c>
      <c r="C86" s="87">
        <v>1482</v>
      </c>
      <c r="D86" s="86" t="s">
        <v>10</v>
      </c>
      <c r="E86" s="87">
        <v>367</v>
      </c>
      <c r="F86" s="87">
        <f t="shared" si="12"/>
        <v>367</v>
      </c>
    </row>
    <row r="87" spans="1:6" ht="15" customHeight="1" x14ac:dyDescent="0.3">
      <c r="A87" s="86" t="s">
        <v>11</v>
      </c>
      <c r="B87" s="87">
        <v>3088</v>
      </c>
      <c r="C87" s="87">
        <v>3088</v>
      </c>
      <c r="D87" s="86" t="s">
        <v>11</v>
      </c>
      <c r="E87" s="87">
        <v>731</v>
      </c>
      <c r="F87" s="87">
        <f t="shared" si="12"/>
        <v>731</v>
      </c>
    </row>
    <row r="88" spans="1:6" ht="15" customHeight="1" x14ac:dyDescent="0.3">
      <c r="A88" s="86" t="s">
        <v>12</v>
      </c>
      <c r="B88" s="87">
        <v>10248</v>
      </c>
      <c r="C88" s="87">
        <v>10248</v>
      </c>
      <c r="D88" s="86" t="s">
        <v>12</v>
      </c>
      <c r="E88" s="87">
        <v>614</v>
      </c>
      <c r="F88" s="87">
        <f t="shared" si="12"/>
        <v>614</v>
      </c>
    </row>
    <row r="89" spans="1:6" ht="15" customHeight="1" x14ac:dyDescent="0.3">
      <c r="A89" s="86" t="s">
        <v>13</v>
      </c>
      <c r="B89" s="87">
        <v>15681</v>
      </c>
      <c r="C89" s="87">
        <v>15681</v>
      </c>
      <c r="D89" s="86" t="s">
        <v>13</v>
      </c>
      <c r="E89" s="87">
        <v>647</v>
      </c>
      <c r="F89" s="87">
        <f t="shared" si="12"/>
        <v>647</v>
      </c>
    </row>
    <row r="90" spans="1:6" ht="15" customHeight="1" x14ac:dyDescent="0.3">
      <c r="A90" s="86" t="s">
        <v>14</v>
      </c>
      <c r="B90" s="87">
        <v>18003</v>
      </c>
      <c r="C90" s="87">
        <v>18003</v>
      </c>
      <c r="D90" s="86" t="s">
        <v>14</v>
      </c>
      <c r="E90" s="87">
        <v>760</v>
      </c>
      <c r="F90" s="87">
        <f t="shared" si="12"/>
        <v>760</v>
      </c>
    </row>
    <row r="91" spans="1:6" ht="15" customHeight="1" x14ac:dyDescent="0.3">
      <c r="A91" s="86" t="s">
        <v>15</v>
      </c>
      <c r="B91" s="87">
        <v>18982</v>
      </c>
      <c r="C91" s="87">
        <v>18982</v>
      </c>
      <c r="D91" s="86" t="s">
        <v>15</v>
      </c>
      <c r="E91" s="87">
        <v>848</v>
      </c>
      <c r="F91" s="87">
        <f t="shared" si="12"/>
        <v>848</v>
      </c>
    </row>
    <row r="92" spans="1:6" ht="15" customHeight="1" x14ac:dyDescent="0.3">
      <c r="A92" s="86" t="s">
        <v>16</v>
      </c>
      <c r="B92" s="87">
        <v>12951</v>
      </c>
      <c r="C92" s="87">
        <v>12951</v>
      </c>
      <c r="D92" s="86" t="s">
        <v>16</v>
      </c>
      <c r="E92" s="87">
        <v>590</v>
      </c>
      <c r="F92" s="87">
        <f t="shared" si="12"/>
        <v>590</v>
      </c>
    </row>
    <row r="93" spans="1:6" ht="15" customHeight="1" x14ac:dyDescent="0.3">
      <c r="A93" s="86" t="s">
        <v>17</v>
      </c>
      <c r="B93" s="87">
        <v>5065</v>
      </c>
      <c r="C93" s="87">
        <v>5065</v>
      </c>
      <c r="D93" s="86" t="s">
        <v>17</v>
      </c>
      <c r="E93" s="87">
        <v>810</v>
      </c>
      <c r="F93" s="87">
        <f t="shared" si="12"/>
        <v>810</v>
      </c>
    </row>
    <row r="94" spans="1:6" ht="15" customHeight="1" x14ac:dyDescent="0.3">
      <c r="A94" s="86" t="s">
        <v>18</v>
      </c>
      <c r="B94" s="87">
        <v>872</v>
      </c>
      <c r="C94" s="87">
        <v>872</v>
      </c>
      <c r="D94" s="86" t="s">
        <v>18</v>
      </c>
      <c r="E94" s="87">
        <v>271</v>
      </c>
      <c r="F94" s="87">
        <f t="shared" si="12"/>
        <v>271</v>
      </c>
    </row>
    <row r="95" spans="1:6" ht="15" customHeight="1" x14ac:dyDescent="0.3">
      <c r="A95" s="86" t="s">
        <v>19</v>
      </c>
      <c r="B95" s="87">
        <v>98</v>
      </c>
      <c r="C95" s="87">
        <v>98</v>
      </c>
      <c r="D95" s="86" t="s">
        <v>19</v>
      </c>
      <c r="E95" s="87">
        <v>441</v>
      </c>
      <c r="F95" s="87">
        <f t="shared" si="12"/>
        <v>441</v>
      </c>
    </row>
    <row r="96" spans="1:6" ht="15" customHeight="1" x14ac:dyDescent="0.3">
      <c r="A96" s="52">
        <v>2014</v>
      </c>
      <c r="B96" s="90">
        <v>108623</v>
      </c>
      <c r="C96" s="90">
        <v>108623</v>
      </c>
      <c r="D96" s="52">
        <v>2014</v>
      </c>
      <c r="E96" s="90">
        <f>SUM(E97:E108)</f>
        <v>7977</v>
      </c>
      <c r="F96" s="90">
        <f>SUM(F97:F108)</f>
        <v>7977</v>
      </c>
    </row>
    <row r="97" spans="1:6" ht="15" customHeight="1" x14ac:dyDescent="0.3">
      <c r="A97" s="86" t="s">
        <v>8</v>
      </c>
      <c r="B97" s="87">
        <v>4</v>
      </c>
      <c r="C97" s="87">
        <v>4</v>
      </c>
      <c r="D97" s="86" t="s">
        <v>8</v>
      </c>
      <c r="E97" s="87">
        <v>302</v>
      </c>
      <c r="F97" s="87">
        <f>SUM(E97)</f>
        <v>302</v>
      </c>
    </row>
    <row r="98" spans="1:6" ht="15" customHeight="1" x14ac:dyDescent="0.3">
      <c r="A98" s="86" t="s">
        <v>9</v>
      </c>
      <c r="B98" s="87">
        <v>237</v>
      </c>
      <c r="C98" s="87">
        <v>237</v>
      </c>
      <c r="D98" s="86" t="s">
        <v>9</v>
      </c>
      <c r="E98" s="87">
        <v>378</v>
      </c>
      <c r="F98" s="87">
        <f t="shared" ref="F98:F108" si="13">SUM(E98)</f>
        <v>378</v>
      </c>
    </row>
    <row r="99" spans="1:6" ht="15" customHeight="1" x14ac:dyDescent="0.3">
      <c r="A99" s="86" t="s">
        <v>10</v>
      </c>
      <c r="B99" s="87">
        <v>1344</v>
      </c>
      <c r="C99" s="87">
        <v>1344</v>
      </c>
      <c r="D99" s="86" t="s">
        <v>10</v>
      </c>
      <c r="E99" s="87">
        <v>285</v>
      </c>
      <c r="F99" s="87">
        <f t="shared" si="13"/>
        <v>285</v>
      </c>
    </row>
    <row r="100" spans="1:6" ht="15" customHeight="1" x14ac:dyDescent="0.3">
      <c r="A100" s="86" t="s">
        <v>11</v>
      </c>
      <c r="B100" s="87">
        <v>2641</v>
      </c>
      <c r="C100" s="87">
        <v>2641</v>
      </c>
      <c r="D100" s="86" t="s">
        <v>11</v>
      </c>
      <c r="E100" s="87">
        <v>936</v>
      </c>
      <c r="F100" s="87">
        <f t="shared" si="13"/>
        <v>936</v>
      </c>
    </row>
    <row r="101" spans="1:6" ht="15" customHeight="1" x14ac:dyDescent="0.3">
      <c r="A101" s="86" t="s">
        <v>12</v>
      </c>
      <c r="B101" s="87">
        <v>8320</v>
      </c>
      <c r="C101" s="87">
        <v>8320</v>
      </c>
      <c r="D101" s="86" t="s">
        <v>12</v>
      </c>
      <c r="E101" s="87">
        <v>709</v>
      </c>
      <c r="F101" s="87">
        <f t="shared" si="13"/>
        <v>709</v>
      </c>
    </row>
    <row r="102" spans="1:6" ht="15" customHeight="1" x14ac:dyDescent="0.3">
      <c r="A102" s="86" t="s">
        <v>13</v>
      </c>
      <c r="B102" s="87">
        <v>17440</v>
      </c>
      <c r="C102" s="87">
        <v>17440</v>
      </c>
      <c r="D102" s="86" t="s">
        <v>13</v>
      </c>
      <c r="E102" s="87">
        <v>783</v>
      </c>
      <c r="F102" s="87">
        <f t="shared" si="13"/>
        <v>783</v>
      </c>
    </row>
    <row r="103" spans="1:6" ht="15" customHeight="1" x14ac:dyDescent="0.3">
      <c r="A103" s="86" t="s">
        <v>14</v>
      </c>
      <c r="B103" s="87">
        <v>20522</v>
      </c>
      <c r="C103" s="87">
        <v>20522</v>
      </c>
      <c r="D103" s="86" t="s">
        <v>14</v>
      </c>
      <c r="E103" s="87">
        <v>1180</v>
      </c>
      <c r="F103" s="87">
        <f t="shared" si="13"/>
        <v>1180</v>
      </c>
    </row>
    <row r="104" spans="1:6" ht="15" customHeight="1" x14ac:dyDescent="0.3">
      <c r="A104" s="86" t="s">
        <v>15</v>
      </c>
      <c r="B104" s="87">
        <v>20668</v>
      </c>
      <c r="C104" s="87">
        <v>20668</v>
      </c>
      <c r="D104" s="86" t="s">
        <v>15</v>
      </c>
      <c r="E104" s="87">
        <v>1086</v>
      </c>
      <c r="F104" s="87">
        <f t="shared" si="13"/>
        <v>1086</v>
      </c>
    </row>
    <row r="105" spans="1:6" ht="15" customHeight="1" x14ac:dyDescent="0.3">
      <c r="A105" s="86" t="s">
        <v>16</v>
      </c>
      <c r="B105" s="87">
        <v>14813</v>
      </c>
      <c r="C105" s="87">
        <v>14813</v>
      </c>
      <c r="D105" s="86" t="s">
        <v>16</v>
      </c>
      <c r="E105" s="87">
        <v>905</v>
      </c>
      <c r="F105" s="87">
        <f t="shared" si="13"/>
        <v>905</v>
      </c>
    </row>
    <row r="106" spans="1:6" ht="15" customHeight="1" x14ac:dyDescent="0.3">
      <c r="A106" s="86" t="s">
        <v>17</v>
      </c>
      <c r="B106" s="87">
        <v>12032</v>
      </c>
      <c r="C106" s="87">
        <v>12032</v>
      </c>
      <c r="D106" s="86" t="s">
        <v>17</v>
      </c>
      <c r="E106" s="87">
        <v>645</v>
      </c>
      <c r="F106" s="87">
        <f t="shared" si="13"/>
        <v>645</v>
      </c>
    </row>
    <row r="107" spans="1:6" ht="15" customHeight="1" x14ac:dyDescent="0.3">
      <c r="A107" s="86" t="s">
        <v>18</v>
      </c>
      <c r="B107" s="87">
        <v>9553</v>
      </c>
      <c r="C107" s="87">
        <v>9553</v>
      </c>
      <c r="D107" s="86" t="s">
        <v>18</v>
      </c>
      <c r="E107" s="87">
        <v>336</v>
      </c>
      <c r="F107" s="87">
        <f t="shared" si="13"/>
        <v>336</v>
      </c>
    </row>
    <row r="108" spans="1:6" ht="15" customHeight="1" x14ac:dyDescent="0.3">
      <c r="A108" s="86" t="s">
        <v>19</v>
      </c>
      <c r="B108" s="87">
        <v>1049</v>
      </c>
      <c r="C108" s="87">
        <v>1049</v>
      </c>
      <c r="D108" s="86" t="s">
        <v>19</v>
      </c>
      <c r="E108" s="87">
        <v>432</v>
      </c>
      <c r="F108" s="87">
        <f t="shared" si="13"/>
        <v>432</v>
      </c>
    </row>
    <row r="109" spans="1:6" ht="15" customHeight="1" x14ac:dyDescent="0.3">
      <c r="A109" s="52">
        <v>2013</v>
      </c>
      <c r="B109" s="90">
        <v>57947</v>
      </c>
      <c r="C109" s="90">
        <v>57947</v>
      </c>
      <c r="D109" s="52">
        <v>2013</v>
      </c>
      <c r="E109" s="90">
        <f>SUM(E110:E121)</f>
        <v>9535</v>
      </c>
      <c r="F109" s="90">
        <f>SUM(F110:F121)</f>
        <v>9535</v>
      </c>
    </row>
    <row r="110" spans="1:6" ht="15" customHeight="1" x14ac:dyDescent="0.3">
      <c r="A110" s="86" t="s">
        <v>8</v>
      </c>
      <c r="B110" s="87">
        <v>0</v>
      </c>
      <c r="C110" s="87">
        <v>0</v>
      </c>
      <c r="D110" s="86" t="s">
        <v>8</v>
      </c>
      <c r="E110" s="87">
        <v>387</v>
      </c>
      <c r="F110" s="87">
        <f>SUM(E110)</f>
        <v>387</v>
      </c>
    </row>
    <row r="111" spans="1:6" ht="15" customHeight="1" x14ac:dyDescent="0.3">
      <c r="A111" s="86" t="s">
        <v>9</v>
      </c>
      <c r="B111" s="87">
        <v>2</v>
      </c>
      <c r="C111" s="87">
        <v>2</v>
      </c>
      <c r="D111" s="86" t="s">
        <v>9</v>
      </c>
      <c r="E111" s="87">
        <v>371</v>
      </c>
      <c r="F111" s="87">
        <f t="shared" ref="F111:F121" si="14">SUM(E111)</f>
        <v>371</v>
      </c>
    </row>
    <row r="112" spans="1:6" ht="15" customHeight="1" x14ac:dyDescent="0.3">
      <c r="A112" s="86" t="s">
        <v>10</v>
      </c>
      <c r="B112" s="87">
        <v>880</v>
      </c>
      <c r="C112" s="87">
        <v>880</v>
      </c>
      <c r="D112" s="86" t="s">
        <v>10</v>
      </c>
      <c r="E112" s="87">
        <v>377</v>
      </c>
      <c r="F112" s="87">
        <f t="shared" si="14"/>
        <v>377</v>
      </c>
    </row>
    <row r="113" spans="1:6" ht="15" customHeight="1" x14ac:dyDescent="0.3">
      <c r="A113" s="86" t="s">
        <v>11</v>
      </c>
      <c r="B113" s="87">
        <v>1934</v>
      </c>
      <c r="C113" s="87">
        <v>1934</v>
      </c>
      <c r="D113" s="86" t="s">
        <v>11</v>
      </c>
      <c r="E113" s="87">
        <v>688</v>
      </c>
      <c r="F113" s="87">
        <f t="shared" si="14"/>
        <v>688</v>
      </c>
    </row>
    <row r="114" spans="1:6" ht="15" customHeight="1" x14ac:dyDescent="0.3">
      <c r="A114" s="86" t="s">
        <v>12</v>
      </c>
      <c r="B114" s="87">
        <v>5351</v>
      </c>
      <c r="C114" s="87">
        <v>5351</v>
      </c>
      <c r="D114" s="86" t="s">
        <v>12</v>
      </c>
      <c r="E114" s="87">
        <v>1062</v>
      </c>
      <c r="F114" s="87">
        <f t="shared" si="14"/>
        <v>1062</v>
      </c>
    </row>
    <row r="115" spans="1:6" ht="15" customHeight="1" x14ac:dyDescent="0.3">
      <c r="A115" s="86" t="s">
        <v>13</v>
      </c>
      <c r="B115" s="87">
        <v>10859</v>
      </c>
      <c r="C115" s="87">
        <v>10859</v>
      </c>
      <c r="D115" s="86" t="s">
        <v>13</v>
      </c>
      <c r="E115" s="87">
        <v>1023</v>
      </c>
      <c r="F115" s="87">
        <f t="shared" si="14"/>
        <v>1023</v>
      </c>
    </row>
    <row r="116" spans="1:6" ht="15" customHeight="1" x14ac:dyDescent="0.3">
      <c r="A116" s="86" t="s">
        <v>14</v>
      </c>
      <c r="B116" s="87">
        <v>11986</v>
      </c>
      <c r="C116" s="87">
        <v>11986</v>
      </c>
      <c r="D116" s="86" t="s">
        <v>14</v>
      </c>
      <c r="E116" s="87">
        <v>1476</v>
      </c>
      <c r="F116" s="87">
        <f t="shared" si="14"/>
        <v>1476</v>
      </c>
    </row>
    <row r="117" spans="1:6" ht="15" customHeight="1" x14ac:dyDescent="0.3">
      <c r="A117" s="86" t="s">
        <v>15</v>
      </c>
      <c r="B117" s="87">
        <v>11616</v>
      </c>
      <c r="C117" s="87">
        <v>11616</v>
      </c>
      <c r="D117" s="86" t="s">
        <v>15</v>
      </c>
      <c r="E117" s="87">
        <v>1643</v>
      </c>
      <c r="F117" s="87">
        <f t="shared" si="14"/>
        <v>1643</v>
      </c>
    </row>
    <row r="118" spans="1:6" ht="15" customHeight="1" x14ac:dyDescent="0.3">
      <c r="A118" s="86" t="s">
        <v>16</v>
      </c>
      <c r="B118" s="87">
        <v>10549</v>
      </c>
      <c r="C118" s="87">
        <v>10549</v>
      </c>
      <c r="D118" s="86" t="s">
        <v>16</v>
      </c>
      <c r="E118" s="87">
        <v>1082</v>
      </c>
      <c r="F118" s="87">
        <f t="shared" si="14"/>
        <v>1082</v>
      </c>
    </row>
    <row r="119" spans="1:6" ht="15" customHeight="1" x14ac:dyDescent="0.3">
      <c r="A119" s="86" t="s">
        <v>17</v>
      </c>
      <c r="B119" s="87">
        <v>3985</v>
      </c>
      <c r="C119" s="87">
        <v>3985</v>
      </c>
      <c r="D119" s="86" t="s">
        <v>17</v>
      </c>
      <c r="E119" s="87">
        <v>703</v>
      </c>
      <c r="F119" s="87">
        <f t="shared" si="14"/>
        <v>703</v>
      </c>
    </row>
    <row r="120" spans="1:6" ht="15" customHeight="1" x14ac:dyDescent="0.3">
      <c r="A120" s="86" t="s">
        <v>18</v>
      </c>
      <c r="B120" s="87">
        <v>781</v>
      </c>
      <c r="C120" s="87">
        <v>781</v>
      </c>
      <c r="D120" s="86" t="s">
        <v>18</v>
      </c>
      <c r="E120" s="87">
        <v>267</v>
      </c>
      <c r="F120" s="87">
        <f t="shared" si="14"/>
        <v>267</v>
      </c>
    </row>
    <row r="121" spans="1:6" ht="15" customHeight="1" x14ac:dyDescent="0.3">
      <c r="A121" s="86" t="s">
        <v>19</v>
      </c>
      <c r="B121" s="87">
        <v>4</v>
      </c>
      <c r="C121" s="87">
        <v>4</v>
      </c>
      <c r="D121" s="86" t="s">
        <v>19</v>
      </c>
      <c r="E121" s="87">
        <v>456</v>
      </c>
      <c r="F121" s="87">
        <f t="shared" si="14"/>
        <v>456</v>
      </c>
    </row>
    <row r="122" spans="1:6" ht="15" customHeight="1" x14ac:dyDescent="0.3">
      <c r="A122" s="52">
        <v>2012</v>
      </c>
      <c r="B122" s="90">
        <v>35948</v>
      </c>
      <c r="C122" s="90">
        <v>35948</v>
      </c>
      <c r="D122" s="52">
        <v>2012</v>
      </c>
      <c r="E122" s="90">
        <f>SUM(E123:E134)</f>
        <v>14310</v>
      </c>
      <c r="F122" s="90">
        <f>SUM(F123:F134)</f>
        <v>14310</v>
      </c>
    </row>
    <row r="123" spans="1:6" ht="15" customHeight="1" x14ac:dyDescent="0.3">
      <c r="A123" s="86" t="s">
        <v>8</v>
      </c>
      <c r="B123" s="87">
        <v>0</v>
      </c>
      <c r="C123" s="87">
        <v>0</v>
      </c>
      <c r="D123" s="86" t="s">
        <v>8</v>
      </c>
      <c r="E123" s="87">
        <v>317</v>
      </c>
      <c r="F123" s="87">
        <f>SUM(E123)</f>
        <v>317</v>
      </c>
    </row>
    <row r="124" spans="1:6" ht="15" customHeight="1" x14ac:dyDescent="0.3">
      <c r="A124" s="86" t="s">
        <v>9</v>
      </c>
      <c r="B124" s="87">
        <v>0</v>
      </c>
      <c r="C124" s="87">
        <v>0</v>
      </c>
      <c r="D124" s="86" t="s">
        <v>9</v>
      </c>
      <c r="E124" s="87">
        <v>342</v>
      </c>
      <c r="F124" s="87">
        <f t="shared" ref="F124:F134" si="15">SUM(E124)</f>
        <v>342</v>
      </c>
    </row>
    <row r="125" spans="1:6" ht="15" customHeight="1" x14ac:dyDescent="0.3">
      <c r="A125" s="86" t="s">
        <v>10</v>
      </c>
      <c r="B125" s="87">
        <v>53</v>
      </c>
      <c r="C125" s="87">
        <v>53</v>
      </c>
      <c r="D125" s="86" t="s">
        <v>10</v>
      </c>
      <c r="E125" s="87">
        <v>618</v>
      </c>
      <c r="F125" s="87">
        <f t="shared" si="15"/>
        <v>618</v>
      </c>
    </row>
    <row r="126" spans="1:6" ht="15" customHeight="1" x14ac:dyDescent="0.3">
      <c r="A126" s="86" t="s">
        <v>11</v>
      </c>
      <c r="B126" s="87">
        <v>231</v>
      </c>
      <c r="C126" s="87">
        <v>231</v>
      </c>
      <c r="D126" s="86" t="s">
        <v>11</v>
      </c>
      <c r="E126" s="87">
        <v>1316</v>
      </c>
      <c r="F126" s="87">
        <f t="shared" si="15"/>
        <v>1316</v>
      </c>
    </row>
    <row r="127" spans="1:6" ht="15" customHeight="1" x14ac:dyDescent="0.3">
      <c r="A127" s="86" t="s">
        <v>12</v>
      </c>
      <c r="B127" s="87">
        <v>3905</v>
      </c>
      <c r="C127" s="87">
        <v>3905</v>
      </c>
      <c r="D127" s="86" t="s">
        <v>12</v>
      </c>
      <c r="E127" s="87">
        <v>1006</v>
      </c>
      <c r="F127" s="87">
        <f t="shared" si="15"/>
        <v>1006</v>
      </c>
    </row>
    <row r="128" spans="1:6" ht="15" customHeight="1" x14ac:dyDescent="0.3">
      <c r="A128" s="86" t="s">
        <v>13</v>
      </c>
      <c r="B128" s="87">
        <v>9043</v>
      </c>
      <c r="C128" s="87">
        <v>9043</v>
      </c>
      <c r="D128" s="86" t="s">
        <v>13</v>
      </c>
      <c r="E128" s="87">
        <v>1898</v>
      </c>
      <c r="F128" s="87">
        <f t="shared" si="15"/>
        <v>1898</v>
      </c>
    </row>
    <row r="129" spans="1:6" ht="15" customHeight="1" x14ac:dyDescent="0.3">
      <c r="A129" s="86" t="s">
        <v>14</v>
      </c>
      <c r="B129" s="87">
        <v>8473</v>
      </c>
      <c r="C129" s="87">
        <v>8473</v>
      </c>
      <c r="D129" s="86" t="s">
        <v>14</v>
      </c>
      <c r="E129" s="87">
        <v>2286</v>
      </c>
      <c r="F129" s="87">
        <f t="shared" si="15"/>
        <v>2286</v>
      </c>
    </row>
    <row r="130" spans="1:6" ht="15" customHeight="1" x14ac:dyDescent="0.3">
      <c r="A130" s="86" t="s">
        <v>15</v>
      </c>
      <c r="B130" s="87">
        <v>7954</v>
      </c>
      <c r="C130" s="87">
        <v>7954</v>
      </c>
      <c r="D130" s="86" t="s">
        <v>15</v>
      </c>
      <c r="E130" s="87">
        <v>2700</v>
      </c>
      <c r="F130" s="87">
        <f t="shared" si="15"/>
        <v>2700</v>
      </c>
    </row>
    <row r="131" spans="1:6" ht="15" customHeight="1" x14ac:dyDescent="0.3">
      <c r="A131" s="86" t="s">
        <v>16</v>
      </c>
      <c r="B131" s="87">
        <v>5926</v>
      </c>
      <c r="C131" s="87">
        <v>5926</v>
      </c>
      <c r="D131" s="86" t="s">
        <v>16</v>
      </c>
      <c r="E131" s="87">
        <v>1817</v>
      </c>
      <c r="F131" s="87">
        <f t="shared" si="15"/>
        <v>1817</v>
      </c>
    </row>
    <row r="132" spans="1:6" ht="15" customHeight="1" x14ac:dyDescent="0.3">
      <c r="A132" s="86" t="s">
        <v>17</v>
      </c>
      <c r="B132" s="87">
        <v>363</v>
      </c>
      <c r="C132" s="87">
        <v>363</v>
      </c>
      <c r="D132" s="86" t="s">
        <v>17</v>
      </c>
      <c r="E132" s="87">
        <v>1055</v>
      </c>
      <c r="F132" s="87">
        <f t="shared" si="15"/>
        <v>1055</v>
      </c>
    </row>
    <row r="133" spans="1:6" ht="15" customHeight="1" x14ac:dyDescent="0.3">
      <c r="A133" s="86" t="s">
        <v>18</v>
      </c>
      <c r="B133" s="87">
        <v>0</v>
      </c>
      <c r="C133" s="87">
        <v>0</v>
      </c>
      <c r="D133" s="86" t="s">
        <v>18</v>
      </c>
      <c r="E133" s="87">
        <v>450</v>
      </c>
      <c r="F133" s="87">
        <f t="shared" si="15"/>
        <v>450</v>
      </c>
    </row>
    <row r="134" spans="1:6" ht="15" customHeight="1" x14ac:dyDescent="0.3">
      <c r="A134" s="86" t="s">
        <v>19</v>
      </c>
      <c r="B134" s="87">
        <v>0</v>
      </c>
      <c r="C134" s="87">
        <v>0</v>
      </c>
      <c r="D134" s="86" t="s">
        <v>19</v>
      </c>
      <c r="E134" s="87">
        <v>505</v>
      </c>
      <c r="F134" s="87">
        <f t="shared" si="15"/>
        <v>505</v>
      </c>
    </row>
    <row r="135" spans="1:6" ht="15" customHeight="1" x14ac:dyDescent="0.3">
      <c r="A135" s="52">
        <v>2011</v>
      </c>
      <c r="B135" s="90">
        <v>35502</v>
      </c>
      <c r="C135" s="90">
        <v>35502</v>
      </c>
      <c r="D135" s="52">
        <v>2011</v>
      </c>
      <c r="E135" s="90">
        <f>SUM(E136:E147)</f>
        <v>13905</v>
      </c>
      <c r="F135" s="90">
        <f>SUM(F136:F147)</f>
        <v>13905</v>
      </c>
    </row>
    <row r="136" spans="1:6" ht="15" customHeight="1" x14ac:dyDescent="0.3">
      <c r="A136" s="86" t="s">
        <v>8</v>
      </c>
      <c r="B136" s="87">
        <v>0</v>
      </c>
      <c r="C136" s="87">
        <v>0</v>
      </c>
      <c r="D136" s="86" t="s">
        <v>8</v>
      </c>
      <c r="E136" s="87">
        <v>419</v>
      </c>
      <c r="F136" s="87">
        <f>SUM(E136)</f>
        <v>419</v>
      </c>
    </row>
    <row r="137" spans="1:6" ht="15" customHeight="1" x14ac:dyDescent="0.3">
      <c r="A137" s="86" t="s">
        <v>9</v>
      </c>
      <c r="B137" s="87">
        <v>0</v>
      </c>
      <c r="C137" s="87">
        <v>0</v>
      </c>
      <c r="D137" s="86" t="s">
        <v>9</v>
      </c>
      <c r="E137" s="87">
        <v>358</v>
      </c>
      <c r="F137" s="87">
        <f t="shared" ref="F137:F147" si="16">SUM(E137)</f>
        <v>358</v>
      </c>
    </row>
    <row r="138" spans="1:6" ht="15" customHeight="1" x14ac:dyDescent="0.3">
      <c r="A138" s="86" t="s">
        <v>10</v>
      </c>
      <c r="B138" s="87">
        <v>0</v>
      </c>
      <c r="C138" s="87">
        <v>0</v>
      </c>
      <c r="D138" s="86" t="s">
        <v>10</v>
      </c>
      <c r="E138" s="87">
        <v>546</v>
      </c>
      <c r="F138" s="87">
        <f t="shared" si="16"/>
        <v>546</v>
      </c>
    </row>
    <row r="139" spans="1:6" ht="15" customHeight="1" x14ac:dyDescent="0.3">
      <c r="A139" s="86" t="s">
        <v>11</v>
      </c>
      <c r="B139" s="87">
        <v>1609</v>
      </c>
      <c r="C139" s="87">
        <v>1609</v>
      </c>
      <c r="D139" s="86" t="s">
        <v>11</v>
      </c>
      <c r="E139" s="87">
        <v>1171</v>
      </c>
      <c r="F139" s="87">
        <f t="shared" si="16"/>
        <v>1171</v>
      </c>
    </row>
    <row r="140" spans="1:6" ht="15" customHeight="1" x14ac:dyDescent="0.3">
      <c r="A140" s="86" t="s">
        <v>12</v>
      </c>
      <c r="B140" s="87">
        <v>5005</v>
      </c>
      <c r="C140" s="87">
        <v>5005</v>
      </c>
      <c r="D140" s="86" t="s">
        <v>12</v>
      </c>
      <c r="E140" s="87">
        <v>1283</v>
      </c>
      <c r="F140" s="87">
        <f t="shared" si="16"/>
        <v>1283</v>
      </c>
    </row>
    <row r="141" spans="1:6" ht="15" customHeight="1" x14ac:dyDescent="0.3">
      <c r="A141" s="86" t="s">
        <v>13</v>
      </c>
      <c r="B141" s="87">
        <v>6759</v>
      </c>
      <c r="C141" s="87">
        <v>6759</v>
      </c>
      <c r="D141" s="86" t="s">
        <v>13</v>
      </c>
      <c r="E141" s="87">
        <v>1975</v>
      </c>
      <c r="F141" s="87">
        <f t="shared" si="16"/>
        <v>1975</v>
      </c>
    </row>
    <row r="142" spans="1:6" ht="15" customHeight="1" x14ac:dyDescent="0.3">
      <c r="A142" s="86" t="s">
        <v>14</v>
      </c>
      <c r="B142" s="87">
        <v>7485</v>
      </c>
      <c r="C142" s="87">
        <v>7485</v>
      </c>
      <c r="D142" s="86" t="s">
        <v>14</v>
      </c>
      <c r="E142" s="87">
        <v>2466</v>
      </c>
      <c r="F142" s="87">
        <f t="shared" si="16"/>
        <v>2466</v>
      </c>
    </row>
    <row r="143" spans="1:6" ht="15" customHeight="1" x14ac:dyDescent="0.3">
      <c r="A143" s="86" t="s">
        <v>15</v>
      </c>
      <c r="B143" s="87">
        <v>7182</v>
      </c>
      <c r="C143" s="87">
        <v>7182</v>
      </c>
      <c r="D143" s="86" t="s">
        <v>15</v>
      </c>
      <c r="E143" s="87">
        <v>2266</v>
      </c>
      <c r="F143" s="87">
        <f t="shared" si="16"/>
        <v>2266</v>
      </c>
    </row>
    <row r="144" spans="1:6" ht="15" customHeight="1" x14ac:dyDescent="0.3">
      <c r="A144" s="86" t="s">
        <v>16</v>
      </c>
      <c r="B144" s="87">
        <v>6667</v>
      </c>
      <c r="C144" s="87">
        <v>6667</v>
      </c>
      <c r="D144" s="86" t="s">
        <v>16</v>
      </c>
      <c r="E144" s="87">
        <v>1323</v>
      </c>
      <c r="F144" s="87">
        <f t="shared" si="16"/>
        <v>1323</v>
      </c>
    </row>
    <row r="145" spans="1:6" ht="15" customHeight="1" x14ac:dyDescent="0.3">
      <c r="A145" s="86" t="s">
        <v>17</v>
      </c>
      <c r="B145" s="87">
        <v>795</v>
      </c>
      <c r="C145" s="87">
        <v>795</v>
      </c>
      <c r="D145" s="86" t="s">
        <v>17</v>
      </c>
      <c r="E145" s="87">
        <v>923</v>
      </c>
      <c r="F145" s="87">
        <f t="shared" si="16"/>
        <v>923</v>
      </c>
    </row>
    <row r="146" spans="1:6" ht="15" customHeight="1" x14ac:dyDescent="0.3">
      <c r="A146" s="86" t="s">
        <v>18</v>
      </c>
      <c r="B146" s="87">
        <v>0</v>
      </c>
      <c r="C146" s="87">
        <v>0</v>
      </c>
      <c r="D146" s="86" t="s">
        <v>18</v>
      </c>
      <c r="E146" s="87">
        <v>737</v>
      </c>
      <c r="F146" s="87">
        <f t="shared" si="16"/>
        <v>737</v>
      </c>
    </row>
    <row r="147" spans="1:6" ht="15" customHeight="1" x14ac:dyDescent="0.3">
      <c r="A147" s="86" t="s">
        <v>19</v>
      </c>
      <c r="B147" s="87">
        <v>0</v>
      </c>
      <c r="C147" s="87">
        <v>0</v>
      </c>
      <c r="D147" s="86" t="s">
        <v>19</v>
      </c>
      <c r="E147" s="87">
        <v>438</v>
      </c>
      <c r="F147" s="87">
        <f t="shared" si="16"/>
        <v>438</v>
      </c>
    </row>
    <row r="148" spans="1:6" ht="15" customHeight="1" x14ac:dyDescent="0.3">
      <c r="A148" s="52">
        <v>2010</v>
      </c>
      <c r="B148" s="90">
        <v>33144</v>
      </c>
      <c r="C148" s="90">
        <v>33144</v>
      </c>
      <c r="D148" s="52">
        <v>2010</v>
      </c>
      <c r="E148" s="90">
        <f>SUM(E149:E160)</f>
        <v>14578</v>
      </c>
      <c r="F148" s="90">
        <f>SUM(F149:F160)</f>
        <v>14578</v>
      </c>
    </row>
    <row r="149" spans="1:6" ht="15" customHeight="1" x14ac:dyDescent="0.3">
      <c r="A149" s="86" t="s">
        <v>8</v>
      </c>
      <c r="B149" s="87">
        <v>10</v>
      </c>
      <c r="C149" s="87">
        <v>10</v>
      </c>
      <c r="D149" s="86" t="s">
        <v>8</v>
      </c>
      <c r="E149" s="87">
        <v>285</v>
      </c>
      <c r="F149" s="87">
        <f>SUM(E149)</f>
        <v>285</v>
      </c>
    </row>
    <row r="150" spans="1:6" ht="15" customHeight="1" x14ac:dyDescent="0.3">
      <c r="A150" s="86" t="s">
        <v>9</v>
      </c>
      <c r="B150" s="87">
        <v>0</v>
      </c>
      <c r="C150" s="87">
        <v>0</v>
      </c>
      <c r="D150" s="86" t="s">
        <v>9</v>
      </c>
      <c r="E150" s="87">
        <v>348</v>
      </c>
      <c r="F150" s="87">
        <f t="shared" ref="F150:F160" si="17">SUM(E150)</f>
        <v>348</v>
      </c>
    </row>
    <row r="151" spans="1:6" ht="15" customHeight="1" x14ac:dyDescent="0.3">
      <c r="A151" s="86" t="s">
        <v>10</v>
      </c>
      <c r="B151" s="87">
        <v>0</v>
      </c>
      <c r="C151" s="87">
        <v>0</v>
      </c>
      <c r="D151" s="86" t="s">
        <v>10</v>
      </c>
      <c r="E151" s="87">
        <v>350</v>
      </c>
      <c r="F151" s="87">
        <f t="shared" si="17"/>
        <v>350</v>
      </c>
    </row>
    <row r="152" spans="1:6" ht="15" customHeight="1" x14ac:dyDescent="0.3">
      <c r="A152" s="86" t="s">
        <v>11</v>
      </c>
      <c r="B152" s="87">
        <v>199</v>
      </c>
      <c r="C152" s="87">
        <v>199</v>
      </c>
      <c r="D152" s="86" t="s">
        <v>11</v>
      </c>
      <c r="E152" s="87">
        <v>658</v>
      </c>
      <c r="F152" s="87">
        <f t="shared" si="17"/>
        <v>658</v>
      </c>
    </row>
    <row r="153" spans="1:6" ht="15" customHeight="1" x14ac:dyDescent="0.3">
      <c r="A153" s="86" t="s">
        <v>12</v>
      </c>
      <c r="B153" s="87">
        <v>5646</v>
      </c>
      <c r="C153" s="87">
        <v>5646</v>
      </c>
      <c r="D153" s="86" t="s">
        <v>12</v>
      </c>
      <c r="E153" s="87">
        <v>1331</v>
      </c>
      <c r="F153" s="87">
        <f t="shared" si="17"/>
        <v>1331</v>
      </c>
    </row>
    <row r="154" spans="1:6" ht="15" customHeight="1" x14ac:dyDescent="0.3">
      <c r="A154" s="86" t="s">
        <v>13</v>
      </c>
      <c r="B154" s="87">
        <v>5586</v>
      </c>
      <c r="C154" s="87">
        <v>5586</v>
      </c>
      <c r="D154" s="86" t="s">
        <v>13</v>
      </c>
      <c r="E154" s="87">
        <v>2240</v>
      </c>
      <c r="F154" s="87">
        <f t="shared" si="17"/>
        <v>2240</v>
      </c>
    </row>
    <row r="155" spans="1:6" ht="15" customHeight="1" x14ac:dyDescent="0.3">
      <c r="A155" s="86" t="s">
        <v>14</v>
      </c>
      <c r="B155" s="87">
        <v>6789</v>
      </c>
      <c r="C155" s="87">
        <v>6789</v>
      </c>
      <c r="D155" s="86" t="s">
        <v>14</v>
      </c>
      <c r="E155" s="87">
        <v>2466</v>
      </c>
      <c r="F155" s="87">
        <f t="shared" si="17"/>
        <v>2466</v>
      </c>
    </row>
    <row r="156" spans="1:6" ht="15" customHeight="1" x14ac:dyDescent="0.3">
      <c r="A156" s="86" t="s">
        <v>15</v>
      </c>
      <c r="B156" s="87">
        <v>7253</v>
      </c>
      <c r="C156" s="87">
        <v>7253</v>
      </c>
      <c r="D156" s="86" t="s">
        <v>15</v>
      </c>
      <c r="E156" s="87">
        <v>2800</v>
      </c>
      <c r="F156" s="87">
        <f t="shared" si="17"/>
        <v>2800</v>
      </c>
    </row>
    <row r="157" spans="1:6" ht="15" customHeight="1" x14ac:dyDescent="0.3">
      <c r="A157" s="86" t="s">
        <v>16</v>
      </c>
      <c r="B157" s="87">
        <v>6020</v>
      </c>
      <c r="C157" s="87">
        <v>6020</v>
      </c>
      <c r="D157" s="86" t="s">
        <v>16</v>
      </c>
      <c r="E157" s="87">
        <v>1731</v>
      </c>
      <c r="F157" s="87">
        <f t="shared" si="17"/>
        <v>1731</v>
      </c>
    </row>
    <row r="158" spans="1:6" ht="15" customHeight="1" x14ac:dyDescent="0.3">
      <c r="A158" s="86" t="s">
        <v>17</v>
      </c>
      <c r="B158" s="87">
        <v>1641</v>
      </c>
      <c r="C158" s="87">
        <v>1641</v>
      </c>
      <c r="D158" s="86" t="s">
        <v>17</v>
      </c>
      <c r="E158" s="87">
        <v>1265</v>
      </c>
      <c r="F158" s="87">
        <f t="shared" si="17"/>
        <v>1265</v>
      </c>
    </row>
    <row r="159" spans="1:6" ht="15" customHeight="1" x14ac:dyDescent="0.3">
      <c r="A159" s="86" t="s">
        <v>18</v>
      </c>
      <c r="B159" s="87">
        <v>0</v>
      </c>
      <c r="C159" s="87">
        <v>0</v>
      </c>
      <c r="D159" s="86" t="s">
        <v>18</v>
      </c>
      <c r="E159" s="87">
        <v>554</v>
      </c>
      <c r="F159" s="87">
        <f t="shared" si="17"/>
        <v>554</v>
      </c>
    </row>
    <row r="160" spans="1:6" ht="15" customHeight="1" x14ac:dyDescent="0.3">
      <c r="A160" s="86" t="s">
        <v>19</v>
      </c>
      <c r="B160" s="87">
        <v>0</v>
      </c>
      <c r="C160" s="87">
        <v>0</v>
      </c>
      <c r="D160" s="86" t="s">
        <v>19</v>
      </c>
      <c r="E160" s="87">
        <v>550</v>
      </c>
      <c r="F160" s="87">
        <f t="shared" si="17"/>
        <v>550</v>
      </c>
    </row>
    <row r="161" spans="1:6" ht="15" customHeight="1" x14ac:dyDescent="0.3">
      <c r="A161" s="168" t="s">
        <v>129</v>
      </c>
      <c r="B161" s="168"/>
      <c r="C161" s="168"/>
      <c r="D161" s="168"/>
      <c r="E161" s="88"/>
      <c r="F161" s="88"/>
    </row>
    <row r="162" spans="1:6" ht="15" customHeight="1" x14ac:dyDescent="0.3">
      <c r="A162" s="88"/>
      <c r="B162" s="88"/>
      <c r="C162" s="88"/>
      <c r="D162" s="88"/>
      <c r="E162" s="88"/>
      <c r="F162" s="88"/>
    </row>
  </sheetData>
  <mergeCells count="3">
    <mergeCell ref="A3:C3"/>
    <mergeCell ref="A161:D161"/>
    <mergeCell ref="D3:F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82" max="5" man="1"/>
    <brk id="108" max="5" man="1"/>
    <brk id="134" max="5" man="1"/>
    <brk id="161" max="5" man="1"/>
  </rowBreaks>
  <colBreaks count="1" manualBreakCount="1">
    <brk id="3" max="1048575" man="1"/>
  </colBreaks>
  <ignoredErrors>
    <ignoredError sqref="B70:C70" formulaRange="1"/>
    <ignoredError sqref="F57 C57 F44 C44 F148 F135 F122 F109 F96 F83 F70 F18 C1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Page</vt:lpstr>
      <vt:lpstr>Explanatory Notes</vt:lpstr>
      <vt:lpstr>Key Figures</vt:lpstr>
      <vt:lpstr>Employment</vt:lpstr>
      <vt:lpstr>Hotel Capacity </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2018-03-01T12:06:04Z</cp:lastPrinted>
  <dcterms:created xsi:type="dcterms:W3CDTF">2016-07-19T08:35:01Z</dcterms:created>
  <dcterms:modified xsi:type="dcterms:W3CDTF">2022-08-12T13:48:45Z</dcterms:modified>
</cp:coreProperties>
</file>