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d.docs.live.net/532281a3a02a0b05/Έγγραφα/Υπολογιστής/Στατιστικά Στοιχεία Περιφερειών/Τελικά Περιφερειών GR/"/>
    </mc:Choice>
  </mc:AlternateContent>
  <xr:revisionPtr revIDLastSave="232" documentId="13_ncr:1_{3B8D929B-C4F8-48E8-A9A0-23E351B9A5BA}" xr6:coauthVersionLast="47" xr6:coauthVersionMax="47" xr10:uidLastSave="{E2CC9B9D-8538-456A-894D-3588ECDA691F}"/>
  <bookViews>
    <workbookView xWindow="-108" yWindow="-108" windowWidth="23256" windowHeight="12456" tabRatio="735" xr2:uid="{00000000-000D-0000-FFFF-FFFF00000000}"/>
  </bookViews>
  <sheets>
    <sheet name="Cover Page" sheetId="8" r:id="rId1"/>
    <sheet name="Explanatory Notes" sheetId="9" r:id="rId2"/>
    <sheet name="Key Figures" sheetId="11" r:id="rId3"/>
    <sheet name="Employment" sheetId="10" r:id="rId4"/>
    <sheet name="Hotel Capacity" sheetId="1" r:id="rId5"/>
    <sheet name="Rooms for Rent Capacity" sheetId="13" r:id="rId6"/>
    <sheet name="Arrivals-Overnights-Occupancy" sheetId="3" r:id="rId7"/>
    <sheet name="Rooms for Rent Arriv-Overnights" sheetId="15" r:id="rId8"/>
    <sheet name="Intern-Domestic Air Arrivals" sheetId="5" r:id="rId9"/>
    <sheet name="Domestic Traffic in ports" sheetId="7" r:id="rId10"/>
    <sheet name="Cruise Ship Traffic" sheetId="14" r:id="rId11"/>
    <sheet name="Admissions to Museum" sheetId="2" r:id="rId12"/>
  </sheets>
  <definedNames>
    <definedName name="_xlnm.Print_Area" localSheetId="6">'Arrivals-Overnights-Occupancy'!$A$1:$J$31</definedName>
    <definedName name="_xlnm.Print_Area" localSheetId="0">'Cover Page'!$A$1:$O$26</definedName>
    <definedName name="_xlnm.Print_Area" localSheetId="9">'Domestic Traffic in ports'!$A$1:$F$114</definedName>
    <definedName name="_xlnm.Print_Area" localSheetId="3">Employment!$A$1:$I$17</definedName>
    <definedName name="_xlnm.Print_Area" localSheetId="1">'Explanatory Notes'!$A$1:$O$23</definedName>
    <definedName name="_xlnm.Print_Area" localSheetId="4">'Hotel Capacity'!$A$65:$H$274</definedName>
    <definedName name="_xlnm.Print_Area" localSheetId="8">'Intern-Domestic Air Arrivals'!$A$1:$J$174</definedName>
    <definedName name="_xlnm.Print_Area" localSheetId="7">'Rooms for Rent Arriv-Overnights'!$A$1:$B$26</definedName>
    <definedName name="_xlnm.Print_Titles" localSheetId="8">'Intern-Domestic Air Arrivals'!$3:$4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4" i="11" l="1"/>
  <c r="F14" i="11"/>
  <c r="E13" i="11"/>
  <c r="D13" i="11"/>
  <c r="C13" i="11"/>
  <c r="G9" i="11"/>
  <c r="F9" i="11"/>
  <c r="G10" i="11"/>
  <c r="F10" i="11"/>
  <c r="G8" i="11"/>
  <c r="F8" i="11"/>
  <c r="G11" i="11"/>
  <c r="F11" i="11"/>
  <c r="G6" i="11"/>
  <c r="F6" i="11"/>
  <c r="H6" i="11" s="1"/>
  <c r="G7" i="11"/>
  <c r="F7" i="11"/>
  <c r="G5" i="11"/>
  <c r="F5" i="11"/>
  <c r="N6" i="10"/>
  <c r="N9" i="10"/>
  <c r="N10" i="10"/>
  <c r="H11" i="11" l="1"/>
  <c r="H9" i="11"/>
  <c r="H7" i="11"/>
  <c r="H14" i="11"/>
  <c r="G13" i="11"/>
  <c r="H10" i="11"/>
  <c r="H5" i="11"/>
  <c r="H8" i="11"/>
  <c r="F13" i="11"/>
  <c r="G20" i="1"/>
  <c r="F20" i="1"/>
  <c r="E20" i="1"/>
  <c r="D20" i="1"/>
  <c r="C20" i="1"/>
  <c r="G19" i="1"/>
  <c r="F19" i="1"/>
  <c r="E19" i="1"/>
  <c r="D19" i="1"/>
  <c r="C19" i="1"/>
  <c r="G18" i="1"/>
  <c r="F18" i="1"/>
  <c r="E18" i="1"/>
  <c r="D18" i="1"/>
  <c r="C18" i="1"/>
  <c r="H17" i="1"/>
  <c r="H16" i="1"/>
  <c r="H15" i="1"/>
  <c r="H14" i="1"/>
  <c r="H13" i="1"/>
  <c r="H12" i="1"/>
  <c r="H11" i="1"/>
  <c r="H10" i="1"/>
  <c r="H9" i="1"/>
  <c r="H8" i="1"/>
  <c r="H7" i="1"/>
  <c r="H6" i="1"/>
  <c r="H13" i="11" l="1"/>
  <c r="H19" i="1"/>
  <c r="H18" i="1"/>
  <c r="H20" i="1"/>
  <c r="L15" i="14" l="1"/>
  <c r="L16" i="14"/>
  <c r="J7" i="5"/>
  <c r="J8" i="5"/>
  <c r="J9" i="5"/>
  <c r="J10" i="5"/>
  <c r="J11" i="5"/>
  <c r="J12" i="5"/>
  <c r="J13" i="5"/>
  <c r="J14" i="5"/>
  <c r="J15" i="5"/>
  <c r="J16" i="5"/>
  <c r="J17" i="5"/>
  <c r="J6" i="5"/>
  <c r="E7" i="5"/>
  <c r="E8" i="5"/>
  <c r="E9" i="5"/>
  <c r="E10" i="5"/>
  <c r="E11" i="5"/>
  <c r="E12" i="5"/>
  <c r="E13" i="5"/>
  <c r="E14" i="5"/>
  <c r="E15" i="5"/>
  <c r="E16" i="5"/>
  <c r="E17" i="5"/>
  <c r="E6" i="5"/>
  <c r="H5" i="5"/>
  <c r="I5" i="5"/>
  <c r="G5" i="5"/>
  <c r="C5" i="5"/>
  <c r="D5" i="5"/>
  <c r="B5" i="5"/>
  <c r="D24" i="15"/>
  <c r="C24" i="15"/>
  <c r="D23" i="15"/>
  <c r="C23" i="15"/>
  <c r="D22" i="15"/>
  <c r="C22" i="15"/>
  <c r="D21" i="15"/>
  <c r="C21" i="15"/>
  <c r="N25" i="3"/>
  <c r="N26" i="3"/>
  <c r="N27" i="3"/>
  <c r="N28" i="3"/>
  <c r="F8" i="7"/>
  <c r="F6" i="7"/>
  <c r="F7" i="7"/>
  <c r="F9" i="7"/>
  <c r="F10" i="7"/>
  <c r="F11" i="7"/>
  <c r="F12" i="7"/>
  <c r="F13" i="7"/>
  <c r="F14" i="7"/>
  <c r="F15" i="7"/>
  <c r="F16" i="7"/>
  <c r="F5" i="7"/>
  <c r="E17" i="7"/>
  <c r="D17" i="7"/>
  <c r="F17" i="7" s="1"/>
  <c r="N13" i="2"/>
  <c r="N14" i="2"/>
  <c r="M6" i="10"/>
  <c r="M10" i="10" s="1"/>
  <c r="M9" i="10"/>
  <c r="J5" i="5" l="1"/>
  <c r="E5" i="5"/>
  <c r="F22" i="11"/>
  <c r="G22" i="11"/>
  <c r="F23" i="11"/>
  <c r="H23" i="11" s="1"/>
  <c r="G23" i="11"/>
  <c r="F24" i="11"/>
  <c r="G24" i="11"/>
  <c r="F25" i="11"/>
  <c r="H25" i="11" s="1"/>
  <c r="G25" i="11"/>
  <c r="F26" i="11"/>
  <c r="G26" i="11"/>
  <c r="F27" i="11"/>
  <c r="G27" i="11"/>
  <c r="F28" i="11"/>
  <c r="G28" i="11"/>
  <c r="D29" i="11"/>
  <c r="E29" i="11"/>
  <c r="C29" i="11"/>
  <c r="H28" i="11" l="1"/>
  <c r="H24" i="11"/>
  <c r="H27" i="11"/>
  <c r="H26" i="11"/>
  <c r="G29" i="11"/>
  <c r="F29" i="11"/>
  <c r="H29" i="11"/>
  <c r="H22" i="11"/>
  <c r="G30" i="11"/>
  <c r="F30" i="11"/>
  <c r="G21" i="11"/>
  <c r="F21" i="11"/>
  <c r="G41" i="1"/>
  <c r="F41" i="1"/>
  <c r="E41" i="1"/>
  <c r="D41" i="1"/>
  <c r="C41" i="1"/>
  <c r="G40" i="1"/>
  <c r="F40" i="1"/>
  <c r="E40" i="1"/>
  <c r="D40" i="1"/>
  <c r="C40" i="1"/>
  <c r="G39" i="1"/>
  <c r="F39" i="1"/>
  <c r="E39" i="1"/>
  <c r="D39" i="1"/>
  <c r="C39" i="1"/>
  <c r="H38" i="1"/>
  <c r="H37" i="1"/>
  <c r="H36" i="1"/>
  <c r="H35" i="1"/>
  <c r="H34" i="1"/>
  <c r="H33" i="1"/>
  <c r="H32" i="1"/>
  <c r="H31" i="1"/>
  <c r="H30" i="1"/>
  <c r="H29" i="1"/>
  <c r="H28" i="1"/>
  <c r="H27" i="1"/>
  <c r="J20" i="5"/>
  <c r="J21" i="5"/>
  <c r="J22" i="5"/>
  <c r="J23" i="5"/>
  <c r="J24" i="5"/>
  <c r="J25" i="5"/>
  <c r="J26" i="5"/>
  <c r="J27" i="5"/>
  <c r="J28" i="5"/>
  <c r="J29" i="5"/>
  <c r="J30" i="5"/>
  <c r="J19" i="5"/>
  <c r="E20" i="5"/>
  <c r="E21" i="5"/>
  <c r="E22" i="5"/>
  <c r="E23" i="5"/>
  <c r="E24" i="5"/>
  <c r="E25" i="5"/>
  <c r="E26" i="5"/>
  <c r="E27" i="5"/>
  <c r="E28" i="5"/>
  <c r="E29" i="5"/>
  <c r="E30" i="5"/>
  <c r="E19" i="5"/>
  <c r="H18" i="5"/>
  <c r="I18" i="5"/>
  <c r="G18" i="5"/>
  <c r="C18" i="5"/>
  <c r="D18" i="5"/>
  <c r="B18" i="5"/>
  <c r="D15" i="14"/>
  <c r="E15" i="14"/>
  <c r="F15" i="14"/>
  <c r="G15" i="14"/>
  <c r="H15" i="14"/>
  <c r="I15" i="14"/>
  <c r="J15" i="14"/>
  <c r="K15" i="14"/>
  <c r="D16" i="14"/>
  <c r="E16" i="14"/>
  <c r="F16" i="14"/>
  <c r="G16" i="14"/>
  <c r="H16" i="14"/>
  <c r="I16" i="14"/>
  <c r="J16" i="14"/>
  <c r="K16" i="14"/>
  <c r="C16" i="14"/>
  <c r="C15" i="14"/>
  <c r="M25" i="3"/>
  <c r="M26" i="3"/>
  <c r="M27" i="3"/>
  <c r="M28" i="3"/>
  <c r="H21" i="11" l="1"/>
  <c r="H30" i="11"/>
  <c r="H41" i="1"/>
  <c r="H39" i="1"/>
  <c r="H40" i="1"/>
  <c r="J18" i="5"/>
  <c r="E18" i="5"/>
  <c r="E29" i="7"/>
  <c r="D29" i="7"/>
  <c r="F28" i="7"/>
  <c r="F27" i="7"/>
  <c r="F26" i="7"/>
  <c r="F25" i="7"/>
  <c r="F24" i="7"/>
  <c r="F23" i="7"/>
  <c r="F22" i="7"/>
  <c r="F21" i="7"/>
  <c r="F20" i="7"/>
  <c r="F19" i="7"/>
  <c r="F18" i="7"/>
  <c r="M13" i="2"/>
  <c r="M14" i="2"/>
  <c r="L9" i="10"/>
  <c r="L6" i="10"/>
  <c r="L10" i="10" s="1"/>
  <c r="G45" i="11"/>
  <c r="F45" i="11"/>
  <c r="E44" i="11"/>
  <c r="D44" i="11"/>
  <c r="C44" i="11"/>
  <c r="G43" i="11"/>
  <c r="F43" i="11"/>
  <c r="G42" i="11"/>
  <c r="F42" i="11"/>
  <c r="G41" i="11"/>
  <c r="F41" i="11"/>
  <c r="H41" i="11" s="1"/>
  <c r="G40" i="11"/>
  <c r="F40" i="11"/>
  <c r="G39" i="11"/>
  <c r="F39" i="11"/>
  <c r="G38" i="11"/>
  <c r="F38" i="11"/>
  <c r="G37" i="11"/>
  <c r="F37" i="11"/>
  <c r="J43" i="5"/>
  <c r="E43" i="5"/>
  <c r="J42" i="5"/>
  <c r="E42" i="5"/>
  <c r="J41" i="5"/>
  <c r="E41" i="5"/>
  <c r="J40" i="5"/>
  <c r="E40" i="5"/>
  <c r="J39" i="5"/>
  <c r="E39" i="5"/>
  <c r="J38" i="5"/>
  <c r="E38" i="5"/>
  <c r="J37" i="5"/>
  <c r="E37" i="5"/>
  <c r="J36" i="5"/>
  <c r="E36" i="5"/>
  <c r="J35" i="5"/>
  <c r="E35" i="5"/>
  <c r="J34" i="5"/>
  <c r="E34" i="5"/>
  <c r="J33" i="5"/>
  <c r="E33" i="5"/>
  <c r="J32" i="5"/>
  <c r="E32" i="5"/>
  <c r="I31" i="5"/>
  <c r="H31" i="5"/>
  <c r="G31" i="5"/>
  <c r="D31" i="5"/>
  <c r="C31" i="5"/>
  <c r="B31" i="5"/>
  <c r="G63" i="1"/>
  <c r="F63" i="1"/>
  <c r="E63" i="1"/>
  <c r="D63" i="1"/>
  <c r="C63" i="1"/>
  <c r="G62" i="1"/>
  <c r="F62" i="1"/>
  <c r="E62" i="1"/>
  <c r="D62" i="1"/>
  <c r="C62" i="1"/>
  <c r="G61" i="1"/>
  <c r="F61" i="1"/>
  <c r="E61" i="1"/>
  <c r="D61" i="1"/>
  <c r="C61" i="1"/>
  <c r="H60" i="1"/>
  <c r="H59" i="1"/>
  <c r="H58" i="1"/>
  <c r="H57" i="1"/>
  <c r="H56" i="1"/>
  <c r="H55" i="1"/>
  <c r="H54" i="1"/>
  <c r="H53" i="1"/>
  <c r="H52" i="1"/>
  <c r="H51" i="1"/>
  <c r="H50" i="1"/>
  <c r="H49" i="1"/>
  <c r="L25" i="3"/>
  <c r="L26" i="3"/>
  <c r="L27" i="3"/>
  <c r="L28" i="3"/>
  <c r="H39" i="11" l="1"/>
  <c r="H40" i="11"/>
  <c r="F29" i="7"/>
  <c r="F44" i="11"/>
  <c r="G44" i="11"/>
  <c r="H42" i="11"/>
  <c r="H37" i="11"/>
  <c r="H45" i="11"/>
  <c r="H43" i="11"/>
  <c r="H38" i="11"/>
  <c r="J31" i="5"/>
  <c r="E31" i="5"/>
  <c r="H63" i="1"/>
  <c r="H61" i="1"/>
  <c r="H62" i="1"/>
  <c r="L13" i="2"/>
  <c r="L14" i="2"/>
  <c r="H44" i="11" l="1"/>
  <c r="E41" i="7"/>
  <c r="D41" i="7"/>
  <c r="F31" i="7"/>
  <c r="F32" i="7"/>
  <c r="F33" i="7"/>
  <c r="F34" i="7"/>
  <c r="F35" i="7"/>
  <c r="F36" i="7"/>
  <c r="F37" i="7"/>
  <c r="F38" i="7"/>
  <c r="F39" i="7"/>
  <c r="F40" i="7"/>
  <c r="F30" i="7"/>
  <c r="F41" i="7" l="1"/>
  <c r="K9" i="10"/>
  <c r="K10" i="10"/>
  <c r="J56" i="5" l="1"/>
  <c r="E56" i="5"/>
  <c r="J55" i="5"/>
  <c r="E55" i="5"/>
  <c r="J54" i="5"/>
  <c r="E54" i="5"/>
  <c r="J53" i="5"/>
  <c r="E53" i="5"/>
  <c r="J52" i="5"/>
  <c r="E52" i="5"/>
  <c r="J51" i="5"/>
  <c r="E51" i="5"/>
  <c r="J50" i="5"/>
  <c r="E50" i="5"/>
  <c r="J49" i="5"/>
  <c r="E49" i="5"/>
  <c r="J48" i="5"/>
  <c r="E48" i="5"/>
  <c r="J47" i="5"/>
  <c r="E47" i="5"/>
  <c r="J46" i="5"/>
  <c r="E46" i="5"/>
  <c r="J45" i="5"/>
  <c r="E45" i="5"/>
  <c r="I44" i="5"/>
  <c r="H44" i="5"/>
  <c r="G44" i="5"/>
  <c r="D44" i="5"/>
  <c r="C44" i="5"/>
  <c r="B44" i="5"/>
  <c r="J44" i="5" l="1"/>
  <c r="E44" i="5"/>
  <c r="G61" i="11"/>
  <c r="F61" i="11"/>
  <c r="E60" i="11"/>
  <c r="D60" i="11"/>
  <c r="C60" i="11"/>
  <c r="G59" i="11"/>
  <c r="F59" i="11"/>
  <c r="G58" i="11"/>
  <c r="F58" i="11"/>
  <c r="G57" i="11"/>
  <c r="F57" i="11"/>
  <c r="G56" i="11"/>
  <c r="F56" i="11"/>
  <c r="G55" i="11"/>
  <c r="F55" i="11"/>
  <c r="G54" i="11"/>
  <c r="F54" i="11"/>
  <c r="G53" i="11"/>
  <c r="F53" i="11"/>
  <c r="G52" i="11"/>
  <c r="F52" i="11"/>
  <c r="H55" i="11" l="1"/>
  <c r="G60" i="11"/>
  <c r="H61" i="11"/>
  <c r="H56" i="11"/>
  <c r="H58" i="11"/>
  <c r="H54" i="11"/>
  <c r="H53" i="11"/>
  <c r="F60" i="11"/>
  <c r="H52" i="11"/>
  <c r="H57" i="11"/>
  <c r="H59" i="11"/>
  <c r="G84" i="1"/>
  <c r="F84" i="1"/>
  <c r="E84" i="1"/>
  <c r="D84" i="1"/>
  <c r="C84" i="1"/>
  <c r="G83" i="1"/>
  <c r="F83" i="1"/>
  <c r="E83" i="1"/>
  <c r="D83" i="1"/>
  <c r="C83" i="1"/>
  <c r="G82" i="1"/>
  <c r="F82" i="1"/>
  <c r="E82" i="1"/>
  <c r="D82" i="1"/>
  <c r="C82" i="1"/>
  <c r="H81" i="1"/>
  <c r="H80" i="1"/>
  <c r="H79" i="1"/>
  <c r="H78" i="1"/>
  <c r="H77" i="1"/>
  <c r="H76" i="1"/>
  <c r="H75" i="1"/>
  <c r="H74" i="1"/>
  <c r="H73" i="1"/>
  <c r="H72" i="1"/>
  <c r="H71" i="1"/>
  <c r="H70" i="1"/>
  <c r="H60" i="11" l="1"/>
  <c r="H83" i="1"/>
  <c r="H84" i="1"/>
  <c r="H82" i="1"/>
  <c r="F20" i="13"/>
  <c r="E20" i="13"/>
  <c r="D20" i="13"/>
  <c r="C20" i="13"/>
  <c r="F19" i="13"/>
  <c r="E19" i="13"/>
  <c r="D19" i="13"/>
  <c r="C19" i="13"/>
  <c r="F18" i="13"/>
  <c r="E18" i="13"/>
  <c r="D18" i="13"/>
  <c r="C18" i="13"/>
  <c r="G17" i="13"/>
  <c r="G16" i="13"/>
  <c r="G15" i="13"/>
  <c r="G14" i="13"/>
  <c r="G13" i="13"/>
  <c r="G12" i="13"/>
  <c r="G11" i="13"/>
  <c r="G10" i="13"/>
  <c r="G9" i="13"/>
  <c r="G8" i="13"/>
  <c r="G7" i="13"/>
  <c r="G6" i="13"/>
  <c r="G19" i="13" l="1"/>
  <c r="G20" i="13"/>
  <c r="G18" i="13"/>
  <c r="K25" i="3" l="1"/>
  <c r="K26" i="3"/>
  <c r="K27" i="3"/>
  <c r="K28" i="3"/>
  <c r="E53" i="7" l="1"/>
  <c r="D53" i="7"/>
  <c r="F43" i="7"/>
  <c r="F44" i="7"/>
  <c r="F45" i="7"/>
  <c r="F46" i="7"/>
  <c r="F47" i="7"/>
  <c r="F48" i="7"/>
  <c r="F49" i="7"/>
  <c r="F50" i="7"/>
  <c r="F51" i="7"/>
  <c r="F52" i="7"/>
  <c r="F42" i="7"/>
  <c r="F53" i="7" l="1"/>
  <c r="K13" i="2" l="1"/>
  <c r="K14" i="2"/>
  <c r="J5" i="10" l="1"/>
  <c r="J6" i="10" s="1"/>
  <c r="J10" i="10" s="1"/>
  <c r="J9" i="10" l="1"/>
  <c r="E76" i="11"/>
  <c r="D76" i="11"/>
  <c r="C76" i="11"/>
  <c r="G77" i="11"/>
  <c r="G75" i="11"/>
  <c r="F75" i="11"/>
  <c r="G74" i="11"/>
  <c r="F74" i="11"/>
  <c r="G73" i="11"/>
  <c r="F73" i="11"/>
  <c r="G72" i="11"/>
  <c r="F72" i="11"/>
  <c r="G71" i="11"/>
  <c r="F71" i="11"/>
  <c r="G70" i="11"/>
  <c r="F70" i="11"/>
  <c r="G69" i="11"/>
  <c r="F69" i="11"/>
  <c r="G68" i="11"/>
  <c r="F68" i="11"/>
  <c r="F85" i="11"/>
  <c r="G85" i="11"/>
  <c r="F86" i="11"/>
  <c r="G86" i="11"/>
  <c r="F87" i="11"/>
  <c r="G87" i="11"/>
  <c r="F88" i="11"/>
  <c r="G88" i="11"/>
  <c r="F89" i="11"/>
  <c r="G89" i="11"/>
  <c r="H89" i="11"/>
  <c r="F90" i="11"/>
  <c r="G90" i="11"/>
  <c r="F91" i="11"/>
  <c r="G91" i="11"/>
  <c r="F92" i="11"/>
  <c r="G92" i="11"/>
  <c r="G84" i="11"/>
  <c r="F84" i="11"/>
  <c r="F101" i="11"/>
  <c r="G101" i="11"/>
  <c r="F102" i="11"/>
  <c r="G102" i="11"/>
  <c r="F103" i="11"/>
  <c r="G103" i="11"/>
  <c r="F104" i="11"/>
  <c r="G104" i="11"/>
  <c r="F105" i="11"/>
  <c r="G105" i="11"/>
  <c r="F106" i="11"/>
  <c r="G106" i="11"/>
  <c r="F107" i="11"/>
  <c r="G107" i="11"/>
  <c r="F108" i="11"/>
  <c r="G108" i="11"/>
  <c r="G100" i="11"/>
  <c r="F100" i="11"/>
  <c r="H102" i="11" l="1"/>
  <c r="H92" i="11"/>
  <c r="H108" i="11"/>
  <c r="H101" i="11"/>
  <c r="H100" i="11"/>
  <c r="H103" i="11"/>
  <c r="H106" i="11"/>
  <c r="H88" i="11"/>
  <c r="H84" i="11"/>
  <c r="H85" i="11"/>
  <c r="H105" i="11"/>
  <c r="H91" i="11"/>
  <c r="H86" i="11"/>
  <c r="H107" i="11"/>
  <c r="H104" i="11"/>
  <c r="H74" i="11"/>
  <c r="H90" i="11"/>
  <c r="H87" i="11"/>
  <c r="H71" i="11"/>
  <c r="H75" i="11"/>
  <c r="G76" i="11"/>
  <c r="F76" i="11"/>
  <c r="H68" i="11"/>
  <c r="H70" i="11"/>
  <c r="H72" i="11"/>
  <c r="H69" i="11"/>
  <c r="H73" i="11"/>
  <c r="F77" i="11"/>
  <c r="H77" i="11" s="1"/>
  <c r="G105" i="1"/>
  <c r="F105" i="1"/>
  <c r="E105" i="1"/>
  <c r="D105" i="1"/>
  <c r="C105" i="1"/>
  <c r="G104" i="1"/>
  <c r="F104" i="1"/>
  <c r="E104" i="1"/>
  <c r="D104" i="1"/>
  <c r="C104" i="1"/>
  <c r="G103" i="1"/>
  <c r="F103" i="1"/>
  <c r="E103" i="1"/>
  <c r="D103" i="1"/>
  <c r="C103" i="1"/>
  <c r="H102" i="1"/>
  <c r="H101" i="1"/>
  <c r="H100" i="1"/>
  <c r="H99" i="1"/>
  <c r="H98" i="1"/>
  <c r="H97" i="1"/>
  <c r="H96" i="1"/>
  <c r="H95" i="1"/>
  <c r="H94" i="1"/>
  <c r="H93" i="1"/>
  <c r="H92" i="1"/>
  <c r="H91" i="1"/>
  <c r="H103" i="1" l="1"/>
  <c r="H76" i="11"/>
  <c r="H105" i="1"/>
  <c r="H104" i="1"/>
  <c r="F41" i="13"/>
  <c r="E41" i="13"/>
  <c r="D41" i="13"/>
  <c r="C41" i="13"/>
  <c r="F40" i="13"/>
  <c r="E40" i="13"/>
  <c r="D40" i="13"/>
  <c r="C40" i="13"/>
  <c r="F39" i="13"/>
  <c r="E39" i="13"/>
  <c r="D39" i="13"/>
  <c r="C39" i="13"/>
  <c r="G38" i="13"/>
  <c r="G37" i="13"/>
  <c r="G36" i="13"/>
  <c r="G35" i="13"/>
  <c r="G34" i="13"/>
  <c r="G33" i="13"/>
  <c r="G32" i="13"/>
  <c r="G31" i="13"/>
  <c r="G30" i="13"/>
  <c r="G29" i="13"/>
  <c r="G28" i="13"/>
  <c r="G27" i="13"/>
  <c r="G39" i="13" l="1"/>
  <c r="G41" i="13"/>
  <c r="G40" i="13"/>
  <c r="J69" i="5"/>
  <c r="E69" i="5"/>
  <c r="J68" i="5"/>
  <c r="E68" i="5"/>
  <c r="J67" i="5"/>
  <c r="E67" i="5"/>
  <c r="J66" i="5"/>
  <c r="E66" i="5"/>
  <c r="J65" i="5"/>
  <c r="E65" i="5"/>
  <c r="J64" i="5"/>
  <c r="E64" i="5"/>
  <c r="J63" i="5"/>
  <c r="E63" i="5"/>
  <c r="J62" i="5"/>
  <c r="E62" i="5"/>
  <c r="J61" i="5"/>
  <c r="E61" i="5"/>
  <c r="J60" i="5"/>
  <c r="E60" i="5"/>
  <c r="J59" i="5"/>
  <c r="E59" i="5"/>
  <c r="J58" i="5"/>
  <c r="E58" i="5"/>
  <c r="I57" i="5"/>
  <c r="H57" i="5"/>
  <c r="G57" i="5"/>
  <c r="D57" i="5"/>
  <c r="C57" i="5"/>
  <c r="B57" i="5"/>
  <c r="J57" i="5" l="1"/>
  <c r="E57" i="5"/>
  <c r="F112" i="7" l="1"/>
  <c r="F100" i="7"/>
  <c r="F88" i="7"/>
  <c r="F76" i="7"/>
  <c r="F64" i="7"/>
  <c r="E65" i="7" l="1"/>
  <c r="D65" i="7"/>
  <c r="F63" i="7"/>
  <c r="F62" i="7"/>
  <c r="F61" i="7"/>
  <c r="F60" i="7"/>
  <c r="F59" i="7"/>
  <c r="F58" i="7"/>
  <c r="F57" i="7"/>
  <c r="F56" i="7"/>
  <c r="F55" i="7"/>
  <c r="F54" i="7"/>
  <c r="F65" i="7" l="1"/>
  <c r="J25" i="3"/>
  <c r="J26" i="3"/>
  <c r="J27" i="3"/>
  <c r="J28" i="3"/>
  <c r="J14" i="2" l="1"/>
  <c r="J13" i="2"/>
  <c r="E93" i="11" l="1"/>
  <c r="D93" i="11"/>
  <c r="C93" i="11"/>
  <c r="G93" i="11" l="1"/>
  <c r="F93" i="11"/>
  <c r="H93" i="11" s="1"/>
  <c r="I9" i="10"/>
  <c r="I6" i="10"/>
  <c r="I10" i="10" s="1"/>
  <c r="G126" i="1" l="1"/>
  <c r="F126" i="1"/>
  <c r="E126" i="1"/>
  <c r="D126" i="1"/>
  <c r="C126" i="1"/>
  <c r="G125" i="1"/>
  <c r="F125" i="1"/>
  <c r="E125" i="1"/>
  <c r="D125" i="1"/>
  <c r="C125" i="1"/>
  <c r="G124" i="1"/>
  <c r="F124" i="1"/>
  <c r="E124" i="1"/>
  <c r="D124" i="1"/>
  <c r="C124" i="1"/>
  <c r="H123" i="1"/>
  <c r="H122" i="1"/>
  <c r="H121" i="1"/>
  <c r="H120" i="1"/>
  <c r="H119" i="1"/>
  <c r="H118" i="1"/>
  <c r="H117" i="1"/>
  <c r="H116" i="1"/>
  <c r="H115" i="1"/>
  <c r="H114" i="1"/>
  <c r="H113" i="1"/>
  <c r="H112" i="1"/>
  <c r="H125" i="1" l="1"/>
  <c r="H126" i="1"/>
  <c r="H124" i="1"/>
  <c r="J72" i="5"/>
  <c r="J73" i="5"/>
  <c r="J74" i="5"/>
  <c r="J75" i="5"/>
  <c r="J76" i="5"/>
  <c r="J77" i="5"/>
  <c r="J78" i="5"/>
  <c r="J79" i="5"/>
  <c r="J80" i="5"/>
  <c r="J81" i="5"/>
  <c r="J82" i="5"/>
  <c r="J71" i="5"/>
  <c r="H70" i="5"/>
  <c r="I70" i="5"/>
  <c r="G70" i="5"/>
  <c r="E72" i="5"/>
  <c r="E73" i="5"/>
  <c r="E74" i="5"/>
  <c r="E75" i="5"/>
  <c r="E76" i="5"/>
  <c r="E77" i="5"/>
  <c r="E78" i="5"/>
  <c r="E79" i="5"/>
  <c r="E80" i="5"/>
  <c r="E81" i="5"/>
  <c r="E82" i="5"/>
  <c r="E71" i="5"/>
  <c r="C70" i="5"/>
  <c r="D70" i="5"/>
  <c r="B70" i="5"/>
  <c r="J70" i="5" l="1"/>
  <c r="E70" i="5"/>
  <c r="I28" i="3" l="1"/>
  <c r="I27" i="3"/>
  <c r="I26" i="3"/>
  <c r="I25" i="3"/>
  <c r="C61" i="13" l="1"/>
  <c r="D61" i="13"/>
  <c r="E61" i="13"/>
  <c r="F61" i="13"/>
  <c r="C62" i="13"/>
  <c r="D62" i="13"/>
  <c r="E62" i="13"/>
  <c r="F62" i="13"/>
  <c r="D60" i="13"/>
  <c r="E60" i="13"/>
  <c r="F60" i="13"/>
  <c r="C60" i="13"/>
  <c r="G59" i="13"/>
  <c r="G58" i="13"/>
  <c r="G57" i="13"/>
  <c r="G56" i="13"/>
  <c r="G55" i="13"/>
  <c r="G54" i="13"/>
  <c r="G53" i="13"/>
  <c r="G52" i="13"/>
  <c r="G51" i="13"/>
  <c r="G50" i="13"/>
  <c r="G49" i="13"/>
  <c r="G48" i="13"/>
  <c r="G62" i="13" l="1"/>
  <c r="G60" i="13"/>
  <c r="G61" i="13"/>
  <c r="E77" i="7"/>
  <c r="D77" i="7"/>
  <c r="F75" i="7"/>
  <c r="F74" i="7"/>
  <c r="F73" i="7"/>
  <c r="F72" i="7"/>
  <c r="F71" i="7"/>
  <c r="F70" i="7"/>
  <c r="F69" i="7"/>
  <c r="F68" i="7"/>
  <c r="F67" i="7"/>
  <c r="F66" i="7"/>
  <c r="F77" i="7" l="1"/>
  <c r="E109" i="11"/>
  <c r="D109" i="11"/>
  <c r="C109" i="11"/>
  <c r="F109" i="11" l="1"/>
  <c r="G109" i="11"/>
  <c r="C6" i="10"/>
  <c r="D6" i="10"/>
  <c r="E6" i="10"/>
  <c r="F6" i="10"/>
  <c r="G6" i="10"/>
  <c r="H6" i="10"/>
  <c r="B6" i="10"/>
  <c r="H109" i="11" l="1"/>
  <c r="H10" i="10"/>
  <c r="G10" i="10"/>
  <c r="F10" i="10"/>
  <c r="E10" i="10"/>
  <c r="D10" i="10"/>
  <c r="C10" i="10"/>
  <c r="B10" i="10"/>
  <c r="H9" i="10"/>
  <c r="G9" i="10"/>
  <c r="F9" i="10"/>
  <c r="E9" i="10"/>
  <c r="D9" i="10"/>
  <c r="C9" i="10"/>
  <c r="B9" i="10"/>
  <c r="I14" i="2" l="1"/>
  <c r="I13" i="2"/>
  <c r="J85" i="5" l="1"/>
  <c r="J86" i="5"/>
  <c r="J87" i="5"/>
  <c r="J88" i="5"/>
  <c r="J89" i="5"/>
  <c r="J90" i="5"/>
  <c r="J91" i="5"/>
  <c r="J92" i="5"/>
  <c r="J93" i="5"/>
  <c r="J94" i="5"/>
  <c r="J95" i="5"/>
  <c r="J84" i="5"/>
  <c r="H83" i="5"/>
  <c r="I83" i="5"/>
  <c r="G83" i="5"/>
  <c r="E85" i="5"/>
  <c r="E86" i="5"/>
  <c r="E87" i="5"/>
  <c r="E88" i="5"/>
  <c r="E89" i="5"/>
  <c r="E90" i="5"/>
  <c r="E91" i="5"/>
  <c r="E92" i="5"/>
  <c r="E93" i="5"/>
  <c r="E94" i="5"/>
  <c r="E95" i="5"/>
  <c r="E84" i="5"/>
  <c r="C83" i="5"/>
  <c r="D83" i="5"/>
  <c r="B83" i="5"/>
  <c r="E83" i="5" l="1"/>
  <c r="J83" i="5"/>
  <c r="G147" i="1" l="1"/>
  <c r="F147" i="1"/>
  <c r="E147" i="1"/>
  <c r="D147" i="1"/>
  <c r="C147" i="1"/>
  <c r="G146" i="1"/>
  <c r="F146" i="1"/>
  <c r="E146" i="1"/>
  <c r="D146" i="1"/>
  <c r="C146" i="1"/>
  <c r="G145" i="1"/>
  <c r="F145" i="1"/>
  <c r="E145" i="1"/>
  <c r="D145" i="1"/>
  <c r="C145" i="1"/>
  <c r="H144" i="1"/>
  <c r="H143" i="1"/>
  <c r="H142" i="1"/>
  <c r="H141" i="1"/>
  <c r="H140" i="1"/>
  <c r="H139" i="1"/>
  <c r="H138" i="1"/>
  <c r="H137" i="1"/>
  <c r="H136" i="1"/>
  <c r="H135" i="1"/>
  <c r="H134" i="1"/>
  <c r="H133" i="1"/>
  <c r="H147" i="1" l="1"/>
  <c r="H146" i="1"/>
  <c r="H145" i="1"/>
  <c r="H25" i="3"/>
  <c r="H26" i="3"/>
  <c r="H27" i="3"/>
  <c r="H28" i="3"/>
  <c r="C161" i="5" l="1"/>
  <c r="D161" i="5"/>
  <c r="E161" i="5"/>
  <c r="B161" i="5"/>
  <c r="C148" i="5"/>
  <c r="D148" i="5"/>
  <c r="E148" i="5"/>
  <c r="B148" i="5"/>
  <c r="H135" i="5"/>
  <c r="I135" i="5"/>
  <c r="G135" i="5"/>
  <c r="C135" i="5"/>
  <c r="D135" i="5"/>
  <c r="E135" i="5"/>
  <c r="B135" i="5"/>
  <c r="C122" i="5"/>
  <c r="D122" i="5"/>
  <c r="E122" i="5"/>
  <c r="B122" i="5"/>
  <c r="C109" i="5"/>
  <c r="D109" i="5"/>
  <c r="E109" i="5"/>
  <c r="B109" i="5"/>
  <c r="C96" i="5"/>
  <c r="D96" i="5"/>
  <c r="E96" i="5"/>
  <c r="B96" i="5"/>
  <c r="J163" i="5" l="1"/>
  <c r="J164" i="5"/>
  <c r="J165" i="5"/>
  <c r="J166" i="5"/>
  <c r="J167" i="5"/>
  <c r="J168" i="5"/>
  <c r="J169" i="5"/>
  <c r="J170" i="5"/>
  <c r="J171" i="5"/>
  <c r="J172" i="5"/>
  <c r="J173" i="5"/>
  <c r="J162" i="5"/>
  <c r="H161" i="5"/>
  <c r="I161" i="5"/>
  <c r="G161" i="5"/>
  <c r="J150" i="5"/>
  <c r="J151" i="5"/>
  <c r="J152" i="5"/>
  <c r="J153" i="5"/>
  <c r="J154" i="5"/>
  <c r="J155" i="5"/>
  <c r="J156" i="5"/>
  <c r="J157" i="5"/>
  <c r="J158" i="5"/>
  <c r="J159" i="5"/>
  <c r="J160" i="5"/>
  <c r="J149" i="5"/>
  <c r="H148" i="5"/>
  <c r="I148" i="5"/>
  <c r="G148" i="5"/>
  <c r="J137" i="5"/>
  <c r="J138" i="5"/>
  <c r="J139" i="5"/>
  <c r="J140" i="5"/>
  <c r="J141" i="5"/>
  <c r="J142" i="5"/>
  <c r="J143" i="5"/>
  <c r="J144" i="5"/>
  <c r="J145" i="5"/>
  <c r="J146" i="5"/>
  <c r="J147" i="5"/>
  <c r="J136" i="5"/>
  <c r="J124" i="5"/>
  <c r="J125" i="5"/>
  <c r="J126" i="5"/>
  <c r="J127" i="5"/>
  <c r="J128" i="5"/>
  <c r="J129" i="5"/>
  <c r="J130" i="5"/>
  <c r="J131" i="5"/>
  <c r="J132" i="5"/>
  <c r="J133" i="5"/>
  <c r="J134" i="5"/>
  <c r="J123" i="5"/>
  <c r="H122" i="5"/>
  <c r="I122" i="5"/>
  <c r="G122" i="5"/>
  <c r="J111" i="5"/>
  <c r="J112" i="5"/>
  <c r="J113" i="5"/>
  <c r="J114" i="5"/>
  <c r="J115" i="5"/>
  <c r="J116" i="5"/>
  <c r="J117" i="5"/>
  <c r="J118" i="5"/>
  <c r="J119" i="5"/>
  <c r="J120" i="5"/>
  <c r="J121" i="5"/>
  <c r="J110" i="5"/>
  <c r="H109" i="5"/>
  <c r="I109" i="5"/>
  <c r="G109" i="5"/>
  <c r="G96" i="5"/>
  <c r="J98" i="5"/>
  <c r="J99" i="5"/>
  <c r="J100" i="5"/>
  <c r="J101" i="5"/>
  <c r="J102" i="5"/>
  <c r="J103" i="5"/>
  <c r="J104" i="5"/>
  <c r="J105" i="5"/>
  <c r="J106" i="5"/>
  <c r="J107" i="5"/>
  <c r="J108" i="5"/>
  <c r="J97" i="5"/>
  <c r="H96" i="5"/>
  <c r="I96" i="5"/>
  <c r="J148" i="5" l="1"/>
  <c r="J135" i="5"/>
  <c r="J161" i="5"/>
  <c r="J122" i="5"/>
  <c r="J109" i="5"/>
  <c r="J96" i="5"/>
  <c r="E89" i="7"/>
  <c r="D89" i="7"/>
  <c r="E101" i="7"/>
  <c r="D101" i="7"/>
  <c r="E113" i="7"/>
  <c r="D113" i="7"/>
  <c r="D28" i="3"/>
  <c r="E28" i="3"/>
  <c r="F28" i="3"/>
  <c r="G28" i="3"/>
  <c r="D26" i="3"/>
  <c r="E26" i="3"/>
  <c r="F26" i="3"/>
  <c r="G26" i="3"/>
  <c r="C28" i="3"/>
  <c r="C26" i="3"/>
  <c r="F85" i="7" l="1"/>
  <c r="F84" i="7"/>
  <c r="F83" i="7"/>
  <c r="F82" i="7"/>
  <c r="F80" i="7"/>
  <c r="F79" i="7"/>
  <c r="F98" i="7" l="1"/>
  <c r="F95" i="7"/>
  <c r="F96" i="7"/>
  <c r="F97" i="7"/>
  <c r="F94" i="7"/>
  <c r="F92" i="7"/>
  <c r="F93" i="7"/>
  <c r="F99" i="7"/>
  <c r="F91" i="7"/>
  <c r="F109" i="7"/>
  <c r="F108" i="7"/>
  <c r="F110" i="7"/>
  <c r="F111" i="7"/>
  <c r="F104" i="7"/>
  <c r="F103" i="7"/>
  <c r="F87" i="7"/>
  <c r="F86" i="7"/>
  <c r="F81" i="7"/>
  <c r="F78" i="7"/>
  <c r="F90" i="7"/>
  <c r="F107" i="7"/>
  <c r="F106" i="7"/>
  <c r="F105" i="7"/>
  <c r="F102" i="7"/>
  <c r="F89" i="7" l="1"/>
  <c r="F113" i="7"/>
  <c r="F101" i="7"/>
  <c r="C14" i="2"/>
  <c r="D14" i="2"/>
  <c r="E14" i="2"/>
  <c r="F14" i="2"/>
  <c r="G14" i="2"/>
  <c r="H14" i="2"/>
  <c r="D13" i="2"/>
  <c r="E13" i="2"/>
  <c r="F13" i="2"/>
  <c r="G13" i="2"/>
  <c r="H13" i="2"/>
  <c r="C13" i="2" l="1"/>
  <c r="D27" i="3" l="1"/>
  <c r="E27" i="3"/>
  <c r="F27" i="3"/>
  <c r="G27" i="3"/>
  <c r="C27" i="3"/>
  <c r="D25" i="3"/>
  <c r="E25" i="3"/>
  <c r="F25" i="3"/>
  <c r="G25" i="3"/>
  <c r="C25" i="3"/>
  <c r="D273" i="1"/>
  <c r="E273" i="1"/>
  <c r="F273" i="1"/>
  <c r="G273" i="1"/>
  <c r="C273" i="1"/>
  <c r="D272" i="1"/>
  <c r="E272" i="1"/>
  <c r="F272" i="1"/>
  <c r="G272" i="1"/>
  <c r="C272" i="1"/>
  <c r="D271" i="1"/>
  <c r="E271" i="1"/>
  <c r="F271" i="1"/>
  <c r="G271" i="1"/>
  <c r="C271" i="1"/>
  <c r="H270" i="1"/>
  <c r="H269" i="1"/>
  <c r="H268" i="1"/>
  <c r="D252" i="1"/>
  <c r="E252" i="1"/>
  <c r="F252" i="1"/>
  <c r="G252" i="1"/>
  <c r="C252" i="1"/>
  <c r="D251" i="1"/>
  <c r="E251" i="1"/>
  <c r="F251" i="1"/>
  <c r="G251" i="1"/>
  <c r="C251" i="1"/>
  <c r="D250" i="1"/>
  <c r="E250" i="1"/>
  <c r="F250" i="1"/>
  <c r="G250" i="1"/>
  <c r="C250" i="1"/>
  <c r="H249" i="1"/>
  <c r="H248" i="1"/>
  <c r="H247" i="1"/>
  <c r="D231" i="1"/>
  <c r="E231" i="1"/>
  <c r="F231" i="1"/>
  <c r="G231" i="1"/>
  <c r="C231" i="1"/>
  <c r="D230" i="1"/>
  <c r="E230" i="1"/>
  <c r="F230" i="1"/>
  <c r="G230" i="1"/>
  <c r="C230" i="1"/>
  <c r="D229" i="1"/>
  <c r="E229" i="1"/>
  <c r="F229" i="1"/>
  <c r="G229" i="1"/>
  <c r="C229" i="1"/>
  <c r="H228" i="1"/>
  <c r="H227" i="1"/>
  <c r="H226" i="1"/>
  <c r="D210" i="1"/>
  <c r="E210" i="1"/>
  <c r="F210" i="1"/>
  <c r="G210" i="1"/>
  <c r="C210" i="1"/>
  <c r="D209" i="1"/>
  <c r="E209" i="1"/>
  <c r="F209" i="1"/>
  <c r="G209" i="1"/>
  <c r="C209" i="1"/>
  <c r="D208" i="1"/>
  <c r="E208" i="1"/>
  <c r="F208" i="1"/>
  <c r="G208" i="1"/>
  <c r="C208" i="1"/>
  <c r="H207" i="1"/>
  <c r="H206" i="1"/>
  <c r="H205" i="1"/>
  <c r="D189" i="1"/>
  <c r="E189" i="1"/>
  <c r="F189" i="1"/>
  <c r="G189" i="1"/>
  <c r="C189" i="1"/>
  <c r="D188" i="1"/>
  <c r="E188" i="1"/>
  <c r="F188" i="1"/>
  <c r="G188" i="1"/>
  <c r="C188" i="1"/>
  <c r="D187" i="1"/>
  <c r="E187" i="1"/>
  <c r="F187" i="1"/>
  <c r="G187" i="1"/>
  <c r="C187" i="1"/>
  <c r="H185" i="1"/>
  <c r="H186" i="1"/>
  <c r="H184" i="1"/>
  <c r="D168" i="1"/>
  <c r="E168" i="1"/>
  <c r="F168" i="1"/>
  <c r="G168" i="1"/>
  <c r="D167" i="1"/>
  <c r="E167" i="1"/>
  <c r="F167" i="1"/>
  <c r="G167" i="1"/>
  <c r="D166" i="1"/>
  <c r="E166" i="1"/>
  <c r="F166" i="1"/>
  <c r="G166" i="1"/>
  <c r="C168" i="1"/>
  <c r="C167" i="1"/>
  <c r="C166" i="1"/>
  <c r="H165" i="1"/>
  <c r="H164" i="1"/>
  <c r="H163" i="1"/>
  <c r="H260" i="1" l="1"/>
  <c r="H261" i="1"/>
  <c r="H262" i="1"/>
  <c r="H263" i="1"/>
  <c r="H264" i="1"/>
  <c r="H265" i="1"/>
  <c r="H266" i="1"/>
  <c r="H267" i="1"/>
  <c r="H259" i="1"/>
  <c r="H239" i="1"/>
  <c r="H240" i="1"/>
  <c r="H241" i="1"/>
  <c r="H242" i="1"/>
  <c r="H243" i="1"/>
  <c r="H244" i="1"/>
  <c r="H245" i="1"/>
  <c r="H246" i="1"/>
  <c r="H238" i="1"/>
  <c r="H218" i="1"/>
  <c r="H219" i="1"/>
  <c r="H220" i="1"/>
  <c r="H221" i="1"/>
  <c r="H222" i="1"/>
  <c r="H223" i="1"/>
  <c r="H224" i="1"/>
  <c r="H225" i="1"/>
  <c r="H217" i="1"/>
  <c r="H197" i="1"/>
  <c r="H198" i="1"/>
  <c r="H199" i="1"/>
  <c r="H200" i="1"/>
  <c r="H201" i="1"/>
  <c r="H202" i="1"/>
  <c r="H203" i="1"/>
  <c r="H204" i="1"/>
  <c r="H196" i="1"/>
  <c r="H176" i="1"/>
  <c r="H177" i="1"/>
  <c r="H178" i="1"/>
  <c r="H179" i="1"/>
  <c r="H180" i="1"/>
  <c r="H181" i="1"/>
  <c r="H182" i="1"/>
  <c r="H183" i="1"/>
  <c r="H175" i="1"/>
  <c r="H155" i="1"/>
  <c r="H156" i="1"/>
  <c r="H157" i="1"/>
  <c r="H158" i="1"/>
  <c r="H159" i="1"/>
  <c r="H160" i="1"/>
  <c r="H161" i="1"/>
  <c r="H162" i="1"/>
  <c r="H154" i="1"/>
  <c r="H272" i="1" l="1"/>
  <c r="H271" i="1"/>
  <c r="H251" i="1"/>
  <c r="H250" i="1"/>
  <c r="H229" i="1"/>
  <c r="H208" i="1"/>
  <c r="H188" i="1"/>
  <c r="H187" i="1"/>
  <c r="H167" i="1"/>
  <c r="H166" i="1"/>
  <c r="H168" i="1"/>
  <c r="H273" i="1"/>
  <c r="H252" i="1"/>
  <c r="H231" i="1"/>
  <c r="H230" i="1"/>
  <c r="H209" i="1"/>
  <c r="H210" i="1"/>
  <c r="H189" i="1"/>
</calcChain>
</file>

<file path=xl/sharedStrings.xml><?xml version="1.0" encoding="utf-8"?>
<sst xmlns="http://schemas.openxmlformats.org/spreadsheetml/2006/main" count="1226" uniqueCount="145">
  <si>
    <t>Μονάδες</t>
  </si>
  <si>
    <t>Δωμάτια</t>
  </si>
  <si>
    <t>Κλίνες</t>
  </si>
  <si>
    <t>1*</t>
  </si>
  <si>
    <t>Σύνολο</t>
  </si>
  <si>
    <t xml:space="preserve">Μουσεία </t>
  </si>
  <si>
    <t>Αρχαιολογικοί χώροι</t>
  </si>
  <si>
    <t xml:space="preserve">Διανυκτερεύσεις αλλοδαπών </t>
  </si>
  <si>
    <t>Ιανουάριος</t>
  </si>
  <si>
    <t>Φεβρουάριος</t>
  </si>
  <si>
    <t>Μάρτιος</t>
  </si>
  <si>
    <t>Απρίλιος</t>
  </si>
  <si>
    <t>Μάιος</t>
  </si>
  <si>
    <t>Ιούνιος</t>
  </si>
  <si>
    <t>Ιούλιος</t>
  </si>
  <si>
    <t>Αύγουστος</t>
  </si>
  <si>
    <t>Σεπτέμβριος</t>
  </si>
  <si>
    <t>Οκτώβριος</t>
  </si>
  <si>
    <t>Νοέμβριος</t>
  </si>
  <si>
    <t>Δεκέμβριος</t>
  </si>
  <si>
    <t>ΕΤΟΣ</t>
  </si>
  <si>
    <t>ΔΙΑΚΙΝΗΘΕΝΤΕΣ ΚΑΤΑ ΤΗΝ ΑΠΟΒΙΒΑΣΗ (ΚΑΤΑΠΛΟΙ)</t>
  </si>
  <si>
    <t>ΔΙΑΚΙΝΗΘΕΝΤΕΣ ΚΑΤΑ ΤΗΝ ΕΠΙΒΙΒΑΣΗ (ΑΠΟΠΛΟΙ)</t>
  </si>
  <si>
    <t>ΣΥΝΟΛΑ ΔΙΑΚΙΝΗΘΕΝΤΩΝ</t>
  </si>
  <si>
    <t>ΕΠΙΒΑΤΕΣ ΜΕ Ε/Γ - Ο/Γ</t>
  </si>
  <si>
    <t>ΕΠΙΒΑΤΩΝ ΜΕ Ε/Γ - Ο/Γ</t>
  </si>
  <si>
    <t>Ηρακλείου</t>
  </si>
  <si>
    <t>Λασιθίου</t>
  </si>
  <si>
    <t>Ρεθύμνου</t>
  </si>
  <si>
    <t>Χανίων</t>
  </si>
  <si>
    <t>Ρεθύμνης</t>
  </si>
  <si>
    <t>Λιμάνι</t>
  </si>
  <si>
    <t>Ηράκλειο</t>
  </si>
  <si>
    <t>Σητείας</t>
  </si>
  <si>
    <t>Αγία Ρούμελη Χανίων</t>
  </si>
  <si>
    <t>Γαύδου</t>
  </si>
  <si>
    <t>Λουτρό Χανίων</t>
  </si>
  <si>
    <t>Παλαιοχώρα Σφακίων</t>
  </si>
  <si>
    <t>Σούγια</t>
  </si>
  <si>
    <t>Σούδα</t>
  </si>
  <si>
    <t>Χώρας Σφακίων</t>
  </si>
  <si>
    <t>Σητεία</t>
  </si>
  <si>
    <t>Χανιά</t>
  </si>
  <si>
    <t>Διανυκτερεύσεις ημεδαπών</t>
  </si>
  <si>
    <t xml:space="preserve">Διανυκτερεύσεις ημεδαπών </t>
  </si>
  <si>
    <t xml:space="preserve">Σύνολο Περιφέρειας </t>
  </si>
  <si>
    <t>Διεθνείς αεροπορικές αφίξεις</t>
  </si>
  <si>
    <t>Πληρότητα</t>
  </si>
  <si>
    <t xml:space="preserve">Πληρότητα </t>
  </si>
  <si>
    <t>Καστέλι Κισσάμου</t>
  </si>
  <si>
    <t>Περιφερειακή Ενότητα</t>
  </si>
  <si>
    <t>5*</t>
  </si>
  <si>
    <t>4*</t>
  </si>
  <si>
    <t>3*</t>
  </si>
  <si>
    <t>2*</t>
  </si>
  <si>
    <t xml:space="preserve">Σύνολο </t>
  </si>
  <si>
    <t xml:space="preserve">Περιφερειακές Ενότητες </t>
  </si>
  <si>
    <t>Περιφερειακές Ενότητες</t>
  </si>
  <si>
    <t>Αεροπορικές αφίξεις εσωτερικού</t>
  </si>
  <si>
    <t xml:space="preserve">Περιφέρειες </t>
  </si>
  <si>
    <t xml:space="preserve"> Χώρες Προέλευσης</t>
  </si>
  <si>
    <t>Μέση Διάρκεια Παραμονής</t>
  </si>
  <si>
    <t>Ην. Βασίλειο</t>
  </si>
  <si>
    <t>Γερμανία</t>
  </si>
  <si>
    <t>Ιταλία</t>
  </si>
  <si>
    <t>Γαλλία</t>
  </si>
  <si>
    <t>Λοιπές</t>
  </si>
  <si>
    <t>% επί του συνόλου</t>
  </si>
  <si>
    <t>Βασικά Μεγέθη Εισερχόμενου Τουρισμού της Περιφέρειας Κρήτης 2016</t>
  </si>
  <si>
    <t>Ολλανδία</t>
  </si>
  <si>
    <t>Βέλγιο</t>
  </si>
  <si>
    <t>Ελβετία</t>
  </si>
  <si>
    <t>Ρωσία</t>
  </si>
  <si>
    <t>4Κ</t>
  </si>
  <si>
    <t>3Κ</t>
  </si>
  <si>
    <t>2Κ</t>
  </si>
  <si>
    <t>1Κ</t>
  </si>
  <si>
    <t>Επισκέψεις   (σε χιλ.)</t>
  </si>
  <si>
    <t>Εισπράξεις  (σε εκ. €)</t>
  </si>
  <si>
    <t xml:space="preserve">Διανυκτερεύσεις  (σε χιλ.) </t>
  </si>
  <si>
    <t>Δαπάνη/ Διανυκτέρευση  (σε €)</t>
  </si>
  <si>
    <t>Δαπάνη/ Επίσκεψη    (σε €)</t>
  </si>
  <si>
    <t xml:space="preserve">Αφίξεις αλλοδαπών </t>
  </si>
  <si>
    <t xml:space="preserve">Αφίξεις ημεδαπών </t>
  </si>
  <si>
    <t>Αφίξεις ημεδαπών</t>
  </si>
  <si>
    <t>Αφίξεις αλλοδαπών</t>
  </si>
  <si>
    <t>Βασικά Μεγέθη Εισερχόμενου Τουρισμού της Περιφέρειας Κρήτης 2017</t>
  </si>
  <si>
    <t xml:space="preserve">Βασικά Τουριστικά Μεγέθη της Περιφέρειας Κρήτης </t>
  </si>
  <si>
    <t>Κρήτη</t>
  </si>
  <si>
    <t xml:space="preserve">Κρήτη </t>
  </si>
  <si>
    <t xml:space="preserve">ΠΕΡΙΦΕΡΕΙΑ ΚΡΗΤΗΣ </t>
  </si>
  <si>
    <t>Ξενοδοχειακό δυναμικό 2017</t>
  </si>
  <si>
    <t>ΠΕΡΙΦΕΡΕΙΑ ΚΡΗΤΗΣ</t>
  </si>
  <si>
    <t xml:space="preserve">Ξενοδοχειακό δυναμικό 2016 </t>
  </si>
  <si>
    <t>Ξενοδοχειακό δυναμικό 2015</t>
  </si>
  <si>
    <t xml:space="preserve">Ξενοδοχειακό δυναμικό 2014 </t>
  </si>
  <si>
    <t xml:space="preserve">Ξενοδοχειακό δυναμικό 2013 </t>
  </si>
  <si>
    <t xml:space="preserve">Ξενοδοχειακό δυναμικό 2012 </t>
  </si>
  <si>
    <t>Ξενοδοχειακό δυναμικό 2011</t>
  </si>
  <si>
    <t>Ξενοδοχειακό δυναμικό 2010</t>
  </si>
  <si>
    <t xml:space="preserve">Ενοικιαζόμενα δωμάτια 2017 </t>
  </si>
  <si>
    <t xml:space="preserve">Ενοικιαζόμενα δωμάτια 2018 </t>
  </si>
  <si>
    <t xml:space="preserve">Ενότητα </t>
  </si>
  <si>
    <t>Ενότητα</t>
  </si>
  <si>
    <t>Ξενοδοχειακό δυναμικό 2018</t>
  </si>
  <si>
    <t>Βασικά Μεγέθη Εισερχόμενου Τουρισμού της Περιφέρειας Κρήτης 2018</t>
  </si>
  <si>
    <t xml:space="preserve">Ενοικιαζόμενα δωμάτια 2019 </t>
  </si>
  <si>
    <t>Ξενοδοχειακό δυναμικό 2019</t>
  </si>
  <si>
    <t>Δραστηριότητες υπηρεσιών παροχής καταλύματος και εστίασης</t>
  </si>
  <si>
    <t>Βασικά Μεγέθη Εισερχόμενου Τουρισμού της Περιφέρειας Κρήτης 2019</t>
  </si>
  <si>
    <t>Ξενοδοχειακό δυναμικό 2020</t>
  </si>
  <si>
    <t>Βασικά Μεγέθη Εισερχόμενου Τουρισμού της Περιφέρειας Κρήτης 2020</t>
  </si>
  <si>
    <t>Λοιποί κλάδοι</t>
  </si>
  <si>
    <t>Σύνολο απασχόλησης</t>
  </si>
  <si>
    <t>Σύνολο Χώρας</t>
  </si>
  <si>
    <t>% Υπηρεσιών ως προς το σύνολο της Περιφέρειας</t>
  </si>
  <si>
    <t>% Λοιπών κλάδων ως προς το σύνολο της Περιφέρειας</t>
  </si>
  <si>
    <t>Αριθμός Κρουαζιερόπλοιων</t>
  </si>
  <si>
    <t>Αριθμός αφίξεων</t>
  </si>
  <si>
    <t>Πηγή: Ένωση Λιμένων Ελλάδος - Επεξεργασία INSETE Intelligence</t>
  </si>
  <si>
    <t>Κίνηση κρουαζιερόπλοιων στα λιμάνια της Περιφέρειας Κρήτης</t>
  </si>
  <si>
    <t>Αγ. Νικόλαος</t>
  </si>
  <si>
    <t>Ρέθυμνο</t>
  </si>
  <si>
    <t>Σύνολο Περιφέρειας</t>
  </si>
  <si>
    <t>Πηγή: Έρευνα Συνόρων της ΤτΕ, Επεξεργασία INSETE Intelligence</t>
  </si>
  <si>
    <r>
      <t xml:space="preserve">1) </t>
    </r>
    <r>
      <rPr>
        <sz val="8"/>
        <rFont val="Verdana"/>
        <family val="2"/>
        <charset val="161"/>
      </rPr>
      <t>Η Έρευνα Εργατικού Δυναμικού είναι δειγματοληπτική και διεξάγεται από την ΕΛΣΤΑΤ</t>
    </r>
  </si>
  <si>
    <r>
      <t xml:space="preserve">2) </t>
    </r>
    <r>
      <rPr>
        <sz val="8"/>
        <rFont val="Verdana"/>
        <family val="2"/>
        <charset val="161"/>
      </rPr>
      <t>Ως απασχολούμενοι ορίζονται τα άτομα ηλικίας 15 ετών και άνω, τα οποία την εβδομάδα αναφοράς είτε εργάστηκαν έστω και μια ώρα με σκοπό την αμοιβή ή το κέρδος, είτε εργάστηκαν στην οικογενειακή επιχείρηση, είτε δεν εργάστηκαν αλλά είχαν μια εργασία ή επιχείρηση από την οποία απουσίαζαν προσωρινά.</t>
    </r>
    <r>
      <rPr>
        <b/>
        <sz val="8"/>
        <rFont val="Verdana"/>
        <family val="2"/>
        <charset val="161"/>
      </rPr>
      <t xml:space="preserve">
</t>
    </r>
  </si>
  <si>
    <t>Πηγή: Έρευνα Εργατικού Δυναμικού ΕΛΣΤΑΤ - Επεξεργασία INSETE Intelligence</t>
  </si>
  <si>
    <t>Πηγή: Ξενοδοχειακό Επιμελητήριο Ελλάδας - Επεξεργασία INSETE Intelligence</t>
  </si>
  <si>
    <t>Πηγή: MHTE - Επεξεργασία INSETE Intelligence</t>
  </si>
  <si>
    <t>Πηγή: ΕΛ.ΣΤΑΤ - Επεξεργασία INSETE Intelligence, Τα στοιχεία για τα έτη 2010-2017 προκύπτουν από μέρος των συνολικά διαθέσιµων κλινών - η εκτίµηση και προβολή των αποτελεσµάτων γίνεται στο 80% των διαθέσιμων κλινών λόγω έλλειψης της πληροφορίας των µηνών λειτουργίας του κάθε καταλύµατος µέσα στο έτος. Τα στοιχεία για τα έτη από το 2018 και έπειτα λόγω αλλαγής της μεθοδολογίας προκύπτουν από το 100% των διαθέσιμων κλινών</t>
  </si>
  <si>
    <t>Πηγή: YΠΑ, Επεξεργασία INSETE Intelligence</t>
  </si>
  <si>
    <r>
      <rPr>
        <b/>
        <sz val="8"/>
        <color theme="4"/>
        <rFont val="Verdana"/>
        <family val="2"/>
        <charset val="161"/>
      </rPr>
      <t>Πηγή:</t>
    </r>
    <r>
      <rPr>
        <sz val="8"/>
        <color theme="4"/>
        <rFont val="Verdana"/>
        <family val="2"/>
        <charset val="161"/>
      </rPr>
      <t xml:space="preserve"> ΕΛ.ΣΤΑΤ - Επεξεργασία INSETE Intelligence</t>
    </r>
  </si>
  <si>
    <t>Πηγή: ΕΛ.ΣΤΑΤ - Επεξεργασία INSETE Intelligence</t>
  </si>
  <si>
    <t>Ξενοδοχειακό δυναμικό 2021</t>
  </si>
  <si>
    <t>Βασικά Μεγέθη Εισερχόμενου Τουρισμού της Περιφέρειας Κρήτης 2021</t>
  </si>
  <si>
    <t>ΠΕΡΙΦΕΡΕΙΑ ΚΡΗΤΗΣ: Επισκέπτες σε Μουσεία / Αρχαιολογικούς χώρους 2010-2021</t>
  </si>
  <si>
    <t>ΔΙΑΚΙΝΗΘΕΝΤΕΣ ΕΣΩΤΕΡΙΚΟΥ 2013-2021</t>
  </si>
  <si>
    <t>ΠΕΡΙΦΕΡΕΙΑ ΚΡΗΤΗΣ: στοιχεία αφίξεων, διανυκτερεύσεων και πληρότητας σε ξενοδοχειακά καταλύματα, 2010-2021</t>
  </si>
  <si>
    <t>ΠΕΡΙΦΕΡΕΙΑ ΚΡΗΤΗΣ: στοιχεία αφίξεων και διανυκτερεύσεων σε καταλύματα σύντομης διαμονής, 2020-2021</t>
  </si>
  <si>
    <t>Ξενοδοχειακό δυναμικό 2022</t>
  </si>
  <si>
    <t>Η απασχόληση στην Περιφέρεια Κρήτης 2010-2022 (σε χιλ.)</t>
  </si>
  <si>
    <t>Βασικά Μεγέθη Εισερχόμενου Τουρισμού της Περιφέρειας Κρήτης 2022</t>
  </si>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</sst>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0.0"/>
  </numFmts>
  <fonts count="33" x14ac:knownFonts="1">
    <font>
      <sz val="11"/>
      <color theme="1"/>
      <name val="Calibri"/>
      <family val="2"/>
      <charset val="161"/>
      <scheme val="minor"/>
    </font>
    <font>
      <sz val="10"/>
      <color rgb="FF000000"/>
      <name val="Times New Roman"/>
      <family val="1"/>
      <charset val="161"/>
    </font>
    <font>
      <sz val="11"/>
      <color theme="1"/>
      <name val="Calibri"/>
      <family val="2"/>
      <charset val="161"/>
      <scheme val="minor"/>
    </font>
    <font>
      <sz val="10"/>
      <name val="Arial"/>
      <family val="2"/>
      <charset val="161"/>
    </font>
    <font>
      <sz val="10"/>
      <color indexed="8"/>
      <name val="Arial"/>
      <family val="2"/>
      <charset val="161"/>
    </font>
    <font>
      <u/>
      <sz val="9"/>
      <color theme="11"/>
      <name val="Franklin Gothic Book"/>
      <family val="2"/>
      <charset val="161"/>
    </font>
    <font>
      <u/>
      <sz val="9"/>
      <color theme="10"/>
      <name val="Franklin Gothic Book"/>
      <family val="2"/>
      <charset val="161"/>
    </font>
    <font>
      <sz val="11"/>
      <color rgb="FF006100"/>
      <name val="Calibri"/>
      <family val="2"/>
      <charset val="161"/>
      <scheme val="minor"/>
    </font>
    <font>
      <sz val="11"/>
      <color theme="1"/>
      <name val="Calibri"/>
      <family val="2"/>
      <scheme val="minor"/>
    </font>
    <font>
      <b/>
      <sz val="14"/>
      <color theme="1"/>
      <name val="Verdana Pro"/>
      <family val="2"/>
    </font>
    <font>
      <b/>
      <sz val="8"/>
      <color theme="4"/>
      <name val="Verdana"/>
      <family val="2"/>
      <charset val="161"/>
    </font>
    <font>
      <sz val="8"/>
      <color theme="4"/>
      <name val="Verdana"/>
      <family val="2"/>
      <charset val="161"/>
    </font>
    <font>
      <b/>
      <sz val="8"/>
      <color theme="0"/>
      <name val="Verdana"/>
      <family val="2"/>
      <charset val="161"/>
    </font>
    <font>
      <sz val="8"/>
      <color theme="1"/>
      <name val="Verdana"/>
      <family val="2"/>
      <charset val="161"/>
    </font>
    <font>
      <b/>
      <sz val="8"/>
      <color theme="1"/>
      <name val="Verdana"/>
      <family val="2"/>
      <charset val="161"/>
    </font>
    <font>
      <sz val="8"/>
      <color rgb="FF002060"/>
      <name val="Verdana"/>
      <family val="2"/>
      <charset val="161"/>
    </font>
    <font>
      <b/>
      <sz val="8"/>
      <name val="Verdana"/>
      <family val="2"/>
      <charset val="161"/>
    </font>
    <font>
      <sz val="8"/>
      <name val="Verdana"/>
      <family val="2"/>
      <charset val="161"/>
    </font>
    <font>
      <sz val="8"/>
      <color theme="0"/>
      <name val="Verdana"/>
      <family val="2"/>
      <charset val="161"/>
    </font>
    <font>
      <i/>
      <sz val="8"/>
      <color theme="4"/>
      <name val="Verdana Pro"/>
      <family val="2"/>
    </font>
    <font>
      <sz val="8"/>
      <color rgb="FF0070C0"/>
      <name val="Verdana"/>
      <family val="2"/>
      <charset val="161"/>
    </font>
    <font>
      <i/>
      <sz val="8"/>
      <color rgb="FF0070C0"/>
      <name val="Verdana"/>
      <family val="2"/>
      <charset val="161"/>
    </font>
    <font>
      <i/>
      <sz val="8"/>
      <color theme="4"/>
      <name val="Verdana"/>
      <family val="2"/>
      <charset val="161"/>
    </font>
    <font>
      <sz val="8"/>
      <color rgb="FF002060"/>
      <name val="Verdana Pro"/>
      <family val="2"/>
    </font>
    <font>
      <b/>
      <sz val="8"/>
      <color theme="0"/>
      <name val="Verdana Pro"/>
      <family val="2"/>
    </font>
    <font>
      <sz val="8"/>
      <color theme="1"/>
      <name val="Verdana Pro"/>
      <family val="2"/>
    </font>
    <font>
      <b/>
      <sz val="8"/>
      <color theme="1"/>
      <name val="Verdana Pro"/>
      <family val="2"/>
    </font>
    <font>
      <b/>
      <i/>
      <sz val="8"/>
      <color theme="4"/>
      <name val="Verdana Pro"/>
      <family val="2"/>
    </font>
    <font>
      <b/>
      <i/>
      <sz val="8"/>
      <color theme="4"/>
      <name val="Verdana"/>
      <family val="2"/>
      <charset val="161"/>
    </font>
    <font>
      <b/>
      <sz val="8"/>
      <color rgb="FF000000"/>
      <name val="Verdana"/>
      <family val="2"/>
      <charset val="161"/>
    </font>
    <font>
      <sz val="8"/>
      <color rgb="FF000000"/>
      <name val="Verdana"/>
      <family val="2"/>
      <charset val="161"/>
    </font>
    <font>
      <sz val="9"/>
      <color theme="1"/>
      <name val="Tahoma"/>
      <family val="2"/>
      <charset val="161"/>
    </font>
    <font>
      <b/>
      <sz val="9"/>
      <color theme="1"/>
      <name val="Tahoma"/>
      <family val="2"/>
      <charset val="161"/>
    </font>
  </fonts>
  <fills count="12">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rgb="FF0070C0"/>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rgb="FFC6EFCE"/>
      </patternFill>
    </fill>
    <fill>
      <patternFill patternType="solid">
        <fgColor rgb="FF002060"/>
        <bgColor theme="4"/>
      </patternFill>
    </fill>
    <fill>
      <patternFill patternType="solid">
        <fgColor theme="3" tint="0.79998168889431442"/>
        <bgColor indexed="64"/>
      </patternFill>
    </fill>
    <fill>
      <patternFill patternType="solid">
        <fgColor rgb="FF002060"/>
        <bgColor indexed="64"/>
      </patternFill>
    </fill>
    <fill>
      <patternFill patternType="solid">
        <fgColor theme="4" tint="-0.249977111117893"/>
        <bgColor indexed="64"/>
      </patternFill>
    </fill>
  </fills>
  <borders count="37">
    <border>
      <left/>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theme="4"/>
      </left>
      <right style="thin">
        <color theme="4"/>
      </right>
      <top/>
      <bottom/>
      <diagonal/>
    </border>
    <border>
      <left/>
      <right style="thin">
        <color theme="4"/>
      </right>
      <top/>
      <bottom/>
      <diagonal/>
    </border>
    <border>
      <left style="thin">
        <color theme="4"/>
      </left>
      <right style="thin">
        <color theme="4"/>
      </right>
      <top/>
      <bottom style="thin">
        <color theme="4"/>
      </bottom>
      <diagonal/>
    </border>
    <border>
      <left/>
      <right style="thin">
        <color theme="4"/>
      </right>
      <top/>
      <bottom style="thin">
        <color theme="4"/>
      </bottom>
      <diagonal/>
    </border>
    <border>
      <left style="thin">
        <color theme="4"/>
      </left>
      <right style="thin">
        <color theme="4"/>
      </right>
      <top style="thin">
        <color theme="4"/>
      </top>
      <bottom/>
      <diagonal/>
    </border>
    <border>
      <left/>
      <right style="thin">
        <color theme="4"/>
      </right>
      <top style="thin">
        <color theme="4"/>
      </top>
      <bottom/>
      <diagonal/>
    </border>
    <border>
      <left style="thin">
        <color theme="4"/>
      </left>
      <right style="thin">
        <color theme="4"/>
      </right>
      <top/>
      <bottom style="medium">
        <color theme="4"/>
      </bottom>
      <diagonal/>
    </border>
    <border>
      <left/>
      <right style="thin">
        <color theme="4"/>
      </right>
      <top/>
      <bottom style="medium">
        <color theme="4"/>
      </bottom>
      <diagonal/>
    </border>
    <border>
      <left style="thin">
        <color theme="4"/>
      </left>
      <right style="thin">
        <color theme="4"/>
      </right>
      <top style="thin">
        <color theme="4"/>
      </top>
      <bottom style="thin">
        <color theme="4"/>
      </bottom>
      <diagonal/>
    </border>
    <border>
      <left/>
      <right style="thin">
        <color theme="4"/>
      </right>
      <top style="thin">
        <color theme="4"/>
      </top>
      <bottom style="thin">
        <color theme="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theme="4"/>
      </left>
      <right style="thin">
        <color theme="4"/>
      </right>
      <top style="thin">
        <color indexed="64"/>
      </top>
      <bottom/>
      <diagonal/>
    </border>
    <border>
      <left style="thin">
        <color indexed="64"/>
      </left>
      <right style="thin">
        <color rgb="FF000000"/>
      </right>
      <top style="thin">
        <color rgb="FF000000"/>
      </top>
      <bottom/>
      <diagonal/>
    </border>
    <border>
      <left style="thin">
        <color indexed="64"/>
      </left>
      <right style="thin">
        <color rgb="FF000000"/>
      </right>
      <top/>
      <bottom style="thin">
        <color indexed="64"/>
      </bottom>
      <diagonal/>
    </border>
    <border>
      <left/>
      <right style="thin">
        <color theme="4" tint="0.39997558519241921"/>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diagonal/>
    </border>
    <border>
      <left style="thin">
        <color theme="4" tint="0.39997558519241921"/>
      </left>
      <right/>
      <top/>
      <bottom style="hair">
        <color rgb="FF0070C0"/>
      </bottom>
      <diagonal/>
    </border>
    <border>
      <left/>
      <right/>
      <top/>
      <bottom style="hair">
        <color rgb="FF0070C0"/>
      </bottom>
      <diagonal/>
    </border>
    <border>
      <left/>
      <right style="thin">
        <color theme="4" tint="0.39997558519241921"/>
      </right>
      <top/>
      <bottom style="hair">
        <color rgb="FF0070C0"/>
      </bottom>
      <diagonal/>
    </border>
    <border>
      <left style="thin">
        <color theme="4" tint="0.39997558519241921"/>
      </left>
      <right/>
      <top style="hair">
        <color rgb="FF0070C0"/>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bottom style="thin">
        <color theme="0"/>
      </bottom>
      <diagonal/>
    </border>
    <border>
      <left/>
      <right style="thin">
        <color theme="4" tint="0.39997558519241921"/>
      </right>
      <top/>
      <bottom style="thin">
        <color theme="0"/>
      </bottom>
      <diagonal/>
    </border>
    <border>
      <left/>
      <right/>
      <top style="medium">
        <color theme="4"/>
      </top>
      <bottom/>
      <diagonal/>
    </border>
    <border>
      <left/>
      <right/>
      <top style="thin">
        <color rgb="FF000000"/>
      </top>
      <bottom style="thin">
        <color rgb="FF000000"/>
      </bottom>
      <diagonal/>
    </border>
    <border>
      <left/>
      <right/>
      <top style="thin">
        <color theme="4" tint="-0.249977111117893"/>
      </top>
      <bottom style="thin">
        <color theme="4" tint="-0.249977111117893"/>
      </bottom>
      <diagonal/>
    </border>
    <border>
      <left/>
      <right/>
      <top/>
      <bottom style="thin">
        <color theme="4" tint="-0.249977111117893"/>
      </bottom>
      <diagonal/>
    </border>
    <border>
      <left/>
      <right/>
      <top style="thin">
        <color theme="4" tint="-0.249977111117893"/>
      </top>
      <bottom/>
      <diagonal/>
    </border>
  </borders>
  <cellStyleXfs count="12">
    <xf numFmtId="0" fontId="0" fillId="0" borderId="0"/>
    <xf numFmtId="0" fontId="1" fillId="0" borderId="0"/>
    <xf numFmtId="9"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 fillId="0" borderId="0" applyNumberFormat="0" applyFill="0" applyBorder="0" applyAlignment="0" applyProtection="0"/>
    <xf numFmtId="0" fontId="3" fillId="0" borderId="0"/>
    <xf numFmtId="0" fontId="4" fillId="0" borderId="0"/>
    <xf numFmtId="0" fontId="7" fillId="7" borderId="0" applyNumberFormat="0" applyBorder="0" applyAlignment="0" applyProtection="0"/>
    <xf numFmtId="0" fontId="8" fillId="0" borderId="0"/>
  </cellStyleXfs>
  <cellXfs count="207">
    <xf numFmtId="0" fontId="0" fillId="0" borderId="0" xfId="0"/>
    <xf numFmtId="0" fontId="10" fillId="0" borderId="20" xfId="0" applyFont="1" applyBorder="1" applyAlignment="1">
      <alignment vertical="center"/>
    </xf>
    <xf numFmtId="0" fontId="10" fillId="0" borderId="0" xfId="0" applyFont="1" applyAlignment="1">
      <alignment horizontal="left" vertical="center"/>
    </xf>
    <xf numFmtId="0" fontId="13" fillId="0" borderId="0" xfId="0" applyFont="1"/>
    <xf numFmtId="0" fontId="12" fillId="10" borderId="30" xfId="0" applyFont="1" applyFill="1" applyBorder="1" applyAlignment="1">
      <alignment horizontal="center" vertical="center"/>
    </xf>
    <xf numFmtId="0" fontId="12" fillId="10" borderId="30" xfId="0" applyFont="1" applyFill="1" applyBorder="1" applyAlignment="1">
      <alignment horizontal="center" vertical="center" wrapText="1"/>
    </xf>
    <xf numFmtId="0" fontId="12" fillId="10" borderId="31" xfId="0" applyFont="1" applyFill="1" applyBorder="1" applyAlignment="1">
      <alignment horizontal="center" vertical="center" wrapText="1"/>
    </xf>
    <xf numFmtId="0" fontId="14" fillId="6" borderId="26" xfId="0" applyFont="1" applyFill="1" applyBorder="1" applyAlignment="1">
      <alignment vertical="center" wrapText="1"/>
    </xf>
    <xf numFmtId="0" fontId="14" fillId="6" borderId="27" xfId="0" applyFont="1" applyFill="1" applyBorder="1" applyAlignment="1">
      <alignment vertical="center" wrapText="1"/>
    </xf>
    <xf numFmtId="0" fontId="14" fillId="6" borderId="27" xfId="0" applyFont="1" applyFill="1" applyBorder="1" applyAlignment="1">
      <alignment horizontal="center" vertical="center" wrapText="1"/>
    </xf>
    <xf numFmtId="0" fontId="13" fillId="0" borderId="0" xfId="0" applyFont="1" applyAlignment="1">
      <alignment vertical="center"/>
    </xf>
    <xf numFmtId="0" fontId="16" fillId="0" borderId="0" xfId="0" applyFont="1" applyAlignment="1">
      <alignment horizontal="left" vertical="top"/>
    </xf>
    <xf numFmtId="0" fontId="16" fillId="0" borderId="0" xfId="0" applyFont="1" applyAlignment="1">
      <alignment vertical="center" wrapText="1"/>
    </xf>
    <xf numFmtId="0" fontId="16" fillId="0" borderId="0" xfId="0" applyFont="1" applyAlignment="1">
      <alignment horizontal="left" vertical="top" wrapText="1"/>
    </xf>
    <xf numFmtId="0" fontId="14" fillId="0" borderId="0" xfId="0" applyFont="1" applyAlignment="1">
      <alignment vertical="center" wrapText="1"/>
    </xf>
    <xf numFmtId="165" fontId="17" fillId="0" borderId="0" xfId="0" applyNumberFormat="1" applyFont="1" applyAlignment="1">
      <alignment horizontal="center" vertical="center"/>
    </xf>
    <xf numFmtId="166" fontId="13" fillId="0" borderId="0" xfId="0" applyNumberFormat="1" applyFont="1" applyAlignment="1">
      <alignment horizontal="center" vertical="center"/>
    </xf>
    <xf numFmtId="164" fontId="13" fillId="0" borderId="0" xfId="2" applyNumberFormat="1" applyFont="1"/>
    <xf numFmtId="0" fontId="14" fillId="2" borderId="0" xfId="0" applyFont="1" applyFill="1" applyAlignment="1">
      <alignment vertical="center"/>
    </xf>
    <xf numFmtId="165" fontId="13" fillId="2" borderId="0" xfId="0" applyNumberFormat="1" applyFont="1" applyFill="1" applyAlignment="1">
      <alignment horizontal="center" vertical="center"/>
    </xf>
    <xf numFmtId="0" fontId="14" fillId="0" borderId="0" xfId="0" applyFont="1" applyAlignment="1">
      <alignment horizontal="left" vertical="center"/>
    </xf>
    <xf numFmtId="164" fontId="17" fillId="0" borderId="0" xfId="2" applyNumberFormat="1" applyFont="1" applyAlignment="1">
      <alignment horizontal="center" vertical="center"/>
    </xf>
    <xf numFmtId="164" fontId="13" fillId="0" borderId="0" xfId="2" applyNumberFormat="1" applyFont="1" applyAlignment="1">
      <alignment horizontal="center" vertical="center"/>
    </xf>
    <xf numFmtId="0" fontId="14" fillId="2" borderId="0" xfId="0" applyFont="1" applyFill="1" applyAlignment="1">
      <alignment horizontal="left" vertical="center" wrapText="1"/>
    </xf>
    <xf numFmtId="164" fontId="13" fillId="2" borderId="0" xfId="2" applyNumberFormat="1" applyFont="1" applyFill="1" applyAlignment="1">
      <alignment horizontal="center" vertical="center"/>
    </xf>
    <xf numFmtId="0" fontId="13" fillId="0" borderId="0" xfId="0" applyFont="1" applyAlignment="1">
      <alignment horizontal="left"/>
    </xf>
    <xf numFmtId="0" fontId="12" fillId="11" borderId="34" xfId="0" applyFont="1" applyFill="1" applyBorder="1" applyAlignment="1">
      <alignment vertical="center"/>
    </xf>
    <xf numFmtId="165" fontId="12" fillId="11" borderId="34" xfId="0" applyNumberFormat="1" applyFont="1" applyFill="1" applyBorder="1" applyAlignment="1">
      <alignment horizontal="center" vertical="center"/>
    </xf>
    <xf numFmtId="0" fontId="18" fillId="10" borderId="0" xfId="0" applyFont="1" applyFill="1" applyAlignment="1">
      <alignment vertical="center"/>
    </xf>
    <xf numFmtId="0" fontId="12" fillId="10" borderId="0" xfId="0" applyFont="1" applyFill="1" applyAlignment="1">
      <alignment horizontal="center" vertical="center"/>
    </xf>
    <xf numFmtId="0" fontId="12" fillId="8" borderId="0" xfId="0" applyFont="1" applyFill="1" applyAlignment="1">
      <alignment horizontal="left" vertical="center"/>
    </xf>
    <xf numFmtId="0" fontId="12" fillId="8" borderId="0" xfId="0" applyFont="1" applyFill="1" applyAlignment="1">
      <alignment horizontal="right" vertical="center"/>
    </xf>
    <xf numFmtId="0" fontId="13" fillId="2" borderId="0" xfId="0" applyFont="1" applyFill="1" applyAlignment="1">
      <alignment vertical="center"/>
    </xf>
    <xf numFmtId="3" fontId="13" fillId="2" borderId="0" xfId="0" applyNumberFormat="1" applyFont="1" applyFill="1" applyAlignment="1">
      <alignment vertical="center"/>
    </xf>
    <xf numFmtId="3" fontId="14" fillId="2" borderId="0" xfId="0" applyNumberFormat="1" applyFont="1" applyFill="1" applyAlignment="1">
      <alignment vertical="center"/>
    </xf>
    <xf numFmtId="3" fontId="13" fillId="0" borderId="0" xfId="0" applyNumberFormat="1" applyFont="1" applyAlignment="1">
      <alignment vertical="center"/>
    </xf>
    <xf numFmtId="3" fontId="14" fillId="0" borderId="0" xfId="0" applyNumberFormat="1" applyFont="1" applyAlignment="1">
      <alignment vertical="center"/>
    </xf>
    <xf numFmtId="0" fontId="12" fillId="11" borderId="0" xfId="0" applyFont="1" applyFill="1" applyAlignment="1">
      <alignment vertical="center"/>
    </xf>
    <xf numFmtId="3" fontId="12" fillId="11" borderId="0" xfId="0" applyNumberFormat="1" applyFont="1" applyFill="1" applyAlignment="1">
      <alignment vertical="center"/>
    </xf>
    <xf numFmtId="0" fontId="21" fillId="0" borderId="0" xfId="0" applyFont="1" applyAlignment="1">
      <alignment vertical="center"/>
    </xf>
    <xf numFmtId="0" fontId="22" fillId="0" borderId="0" xfId="0" applyFont="1" applyAlignment="1">
      <alignment horizontal="left" vertical="center"/>
    </xf>
    <xf numFmtId="0" fontId="25" fillId="0" borderId="0" xfId="0" applyFont="1" applyAlignment="1">
      <alignment vertical="center"/>
    </xf>
    <xf numFmtId="3" fontId="13" fillId="0" borderId="0" xfId="0" applyNumberFormat="1" applyFont="1" applyAlignment="1">
      <alignment horizontal="right" vertical="center"/>
    </xf>
    <xf numFmtId="3" fontId="14" fillId="0" borderId="0" xfId="0" applyNumberFormat="1" applyFont="1" applyAlignment="1">
      <alignment horizontal="right" vertical="center"/>
    </xf>
    <xf numFmtId="3" fontId="13" fillId="2" borderId="0" xfId="0" applyNumberFormat="1" applyFont="1" applyFill="1" applyAlignment="1">
      <alignment horizontal="right" vertical="center"/>
    </xf>
    <xf numFmtId="3" fontId="14" fillId="2" borderId="0" xfId="0" applyNumberFormat="1" applyFont="1" applyFill="1" applyAlignment="1">
      <alignment horizontal="right" vertical="center"/>
    </xf>
    <xf numFmtId="0" fontId="21" fillId="0" borderId="0" xfId="0" applyFont="1" applyAlignment="1">
      <alignment horizontal="center" vertical="center"/>
    </xf>
    <xf numFmtId="0" fontId="15" fillId="0" borderId="0" xfId="0" applyFont="1" applyAlignment="1">
      <alignment vertical="center"/>
    </xf>
    <xf numFmtId="0" fontId="20" fillId="0" borderId="0" xfId="0" applyFont="1" applyAlignment="1">
      <alignment vertical="center"/>
    </xf>
    <xf numFmtId="0" fontId="12" fillId="8" borderId="0" xfId="0" applyFont="1" applyFill="1" applyAlignment="1">
      <alignment horizontal="left" vertical="center" wrapText="1"/>
    </xf>
    <xf numFmtId="3" fontId="12" fillId="11" borderId="0" xfId="0" applyNumberFormat="1" applyFont="1" applyFill="1" applyAlignment="1">
      <alignment horizontal="right" vertical="center"/>
    </xf>
    <xf numFmtId="0" fontId="12" fillId="8" borderId="0" xfId="0" applyFont="1" applyFill="1" applyAlignment="1">
      <alignment horizontal="center" vertical="center" wrapText="1"/>
    </xf>
    <xf numFmtId="0" fontId="19" fillId="0" borderId="0" xfId="0" applyFont="1" applyAlignment="1">
      <alignment vertical="center"/>
    </xf>
    <xf numFmtId="3" fontId="25" fillId="0" borderId="0" xfId="0" applyNumberFormat="1" applyFont="1" applyAlignment="1">
      <alignment horizontal="center" vertical="center"/>
    </xf>
    <xf numFmtId="0" fontId="25" fillId="0" borderId="0" xfId="0" applyFont="1" applyAlignment="1">
      <alignment horizontal="left" vertical="center"/>
    </xf>
    <xf numFmtId="164" fontId="25" fillId="0" borderId="0" xfId="0" applyNumberFormat="1" applyFont="1" applyAlignment="1">
      <alignment horizontal="center" vertical="center"/>
    </xf>
    <xf numFmtId="3" fontId="25" fillId="3" borderId="0" xfId="0" applyNumberFormat="1" applyFont="1" applyFill="1" applyAlignment="1">
      <alignment horizontal="center" vertical="center"/>
    </xf>
    <xf numFmtId="0" fontId="25" fillId="3" borderId="0" xfId="0" applyFont="1" applyFill="1" applyAlignment="1">
      <alignment horizontal="left" vertical="center"/>
    </xf>
    <xf numFmtId="164" fontId="25" fillId="3" borderId="0" xfId="0" applyNumberFormat="1" applyFont="1" applyFill="1" applyAlignment="1">
      <alignment horizontal="center" vertical="center"/>
    </xf>
    <xf numFmtId="0" fontId="24" fillId="8" borderId="0" xfId="0" applyFont="1" applyFill="1" applyAlignment="1">
      <alignment horizontal="center" vertical="center"/>
    </xf>
    <xf numFmtId="0" fontId="24" fillId="8" borderId="0" xfId="0" applyFont="1" applyFill="1" applyAlignment="1">
      <alignment horizontal="left" vertical="center" wrapText="1"/>
    </xf>
    <xf numFmtId="0" fontId="24" fillId="8" borderId="0" xfId="0" applyFont="1" applyFill="1" applyAlignment="1">
      <alignment horizontal="right" vertical="center"/>
    </xf>
    <xf numFmtId="0" fontId="24" fillId="11" borderId="0" xfId="0" applyFont="1" applyFill="1" applyAlignment="1">
      <alignment horizontal="left" vertical="center"/>
    </xf>
    <xf numFmtId="3" fontId="24" fillId="11" borderId="0" xfId="0" applyNumberFormat="1" applyFont="1" applyFill="1" applyAlignment="1">
      <alignment horizontal="center" vertical="center"/>
    </xf>
    <xf numFmtId="164" fontId="24" fillId="11" borderId="0" xfId="0" applyNumberFormat="1" applyFont="1" applyFill="1" applyAlignment="1">
      <alignment horizontal="center" vertical="center"/>
    </xf>
    <xf numFmtId="3" fontId="12" fillId="10" borderId="0" xfId="0" applyNumberFormat="1" applyFont="1" applyFill="1" applyAlignment="1">
      <alignment horizontal="left" vertical="center"/>
    </xf>
    <xf numFmtId="3" fontId="12" fillId="10" borderId="0" xfId="0" applyNumberFormat="1" applyFont="1" applyFill="1" applyAlignment="1">
      <alignment horizontal="center" vertical="center"/>
    </xf>
    <xf numFmtId="1" fontId="12" fillId="10" borderId="0" xfId="0" applyNumberFormat="1" applyFont="1" applyFill="1" applyAlignment="1">
      <alignment horizontal="center" vertical="center"/>
    </xf>
    <xf numFmtId="1" fontId="12" fillId="4" borderId="0" xfId="0" applyNumberFormat="1" applyFont="1" applyFill="1" applyAlignment="1">
      <alignment horizontal="center" vertical="center"/>
    </xf>
    <xf numFmtId="3" fontId="12" fillId="4" borderId="0" xfId="0" applyNumberFormat="1" applyFont="1" applyFill="1" applyAlignment="1">
      <alignment horizontal="center" vertical="center"/>
    </xf>
    <xf numFmtId="0" fontId="13" fillId="5" borderId="0" xfId="0" applyFont="1" applyFill="1" applyAlignment="1">
      <alignment horizontal="left" vertical="center"/>
    </xf>
    <xf numFmtId="3" fontId="13" fillId="5" borderId="0" xfId="0" applyNumberFormat="1" applyFont="1" applyFill="1" applyAlignment="1">
      <alignment horizontal="center" vertical="center"/>
    </xf>
    <xf numFmtId="0" fontId="13" fillId="6" borderId="0" xfId="0" applyFont="1" applyFill="1" applyAlignment="1">
      <alignment vertical="center"/>
    </xf>
    <xf numFmtId="0" fontId="28" fillId="0" borderId="0" xfId="0" applyFont="1" applyAlignment="1">
      <alignment vertical="center"/>
    </xf>
    <xf numFmtId="0" fontId="13" fillId="0" borderId="0" xfId="0" applyFont="1" applyAlignment="1">
      <alignment horizontal="left" vertical="center"/>
    </xf>
    <xf numFmtId="0" fontId="12" fillId="10" borderId="16" xfId="0" applyFont="1" applyFill="1" applyBorder="1" applyAlignment="1">
      <alignment vertical="center"/>
    </xf>
    <xf numFmtId="0" fontId="12" fillId="10" borderId="2" xfId="0" applyFont="1" applyFill="1" applyBorder="1" applyAlignment="1">
      <alignment horizontal="left" vertical="center" wrapText="1"/>
    </xf>
    <xf numFmtId="0" fontId="12" fillId="10" borderId="1" xfId="0" applyFont="1" applyFill="1" applyBorder="1" applyAlignment="1">
      <alignment horizontal="center" vertical="center" wrapText="1"/>
    </xf>
    <xf numFmtId="0" fontId="12" fillId="10" borderId="17" xfId="0" applyFont="1" applyFill="1" applyBorder="1" applyAlignment="1">
      <alignment vertical="center"/>
    </xf>
    <xf numFmtId="0" fontId="12" fillId="10" borderId="13" xfId="0" applyFont="1" applyFill="1" applyBorder="1" applyAlignment="1">
      <alignment horizontal="center" vertical="center" wrapText="1"/>
    </xf>
    <xf numFmtId="0" fontId="12" fillId="10" borderId="14" xfId="0" applyFont="1" applyFill="1" applyBorder="1" applyAlignment="1">
      <alignment horizontal="right" vertical="center" wrapText="1"/>
    </xf>
    <xf numFmtId="0" fontId="30" fillId="0" borderId="5" xfId="0" applyFont="1" applyBorder="1" applyAlignment="1">
      <alignment horizontal="center" vertical="center" wrapText="1"/>
    </xf>
    <xf numFmtId="3" fontId="30" fillId="6" borderId="6" xfId="0" applyNumberFormat="1" applyFont="1" applyFill="1" applyBorder="1" applyAlignment="1">
      <alignment horizontal="right" vertical="center" wrapText="1"/>
    </xf>
    <xf numFmtId="0" fontId="30" fillId="0" borderId="11" xfId="0" applyFont="1" applyBorder="1" applyAlignment="1">
      <alignment horizontal="center" vertical="center" wrapText="1"/>
    </xf>
    <xf numFmtId="3" fontId="30" fillId="6" borderId="12" xfId="0" applyNumberFormat="1" applyFont="1" applyFill="1" applyBorder="1" applyAlignment="1">
      <alignment horizontal="right" vertical="center" wrapText="1"/>
    </xf>
    <xf numFmtId="0" fontId="30" fillId="0" borderId="3" xfId="0" applyFont="1" applyBorder="1" applyAlignment="1">
      <alignment horizontal="center" vertical="center" wrapText="1"/>
    </xf>
    <xf numFmtId="3" fontId="30" fillId="6" borderId="4" xfId="0" applyNumberFormat="1" applyFont="1" applyFill="1" applyBorder="1" applyAlignment="1">
      <alignment horizontal="right" vertical="center" wrapText="1"/>
    </xf>
    <xf numFmtId="0" fontId="30" fillId="9" borderId="11" xfId="0" applyFont="1" applyFill="1" applyBorder="1" applyAlignment="1">
      <alignment horizontal="center" vertical="center" wrapText="1"/>
    </xf>
    <xf numFmtId="3" fontId="30" fillId="9" borderId="12" xfId="0" applyNumberFormat="1" applyFont="1" applyFill="1" applyBorder="1" applyAlignment="1">
      <alignment horizontal="right" vertical="center" wrapText="1"/>
    </xf>
    <xf numFmtId="0" fontId="30" fillId="9" borderId="7" xfId="0" applyFont="1" applyFill="1" applyBorder="1" applyAlignment="1">
      <alignment horizontal="center" vertical="center" wrapText="1"/>
    </xf>
    <xf numFmtId="3" fontId="30" fillId="9" borderId="8" xfId="0" applyNumberFormat="1" applyFont="1" applyFill="1" applyBorder="1" applyAlignment="1">
      <alignment horizontal="right" vertical="center" wrapText="1"/>
    </xf>
    <xf numFmtId="3" fontId="13" fillId="6" borderId="6" xfId="0" applyNumberFormat="1" applyFont="1" applyFill="1" applyBorder="1" applyAlignment="1">
      <alignment vertical="center"/>
    </xf>
    <xf numFmtId="3" fontId="13" fillId="9" borderId="12" xfId="0" applyNumberFormat="1" applyFont="1" applyFill="1" applyBorder="1" applyAlignment="1">
      <alignment vertical="center"/>
    </xf>
    <xf numFmtId="3" fontId="13" fillId="6" borderId="12" xfId="0" applyNumberFormat="1" applyFont="1" applyFill="1" applyBorder="1" applyAlignment="1">
      <alignment vertical="center"/>
    </xf>
    <xf numFmtId="3" fontId="13" fillId="9" borderId="8" xfId="0" applyNumberFormat="1" applyFont="1" applyFill="1" applyBorder="1" applyAlignment="1">
      <alignment vertical="center"/>
    </xf>
    <xf numFmtId="3" fontId="13" fillId="6" borderId="4" xfId="0" applyNumberFormat="1" applyFont="1" applyFill="1" applyBorder="1" applyAlignment="1">
      <alignment vertical="center"/>
    </xf>
    <xf numFmtId="0" fontId="11" fillId="0" borderId="0" xfId="0" applyFont="1" applyAlignment="1">
      <alignment vertical="center"/>
    </xf>
    <xf numFmtId="0" fontId="30" fillId="9" borderId="3" xfId="0" applyFont="1" applyFill="1" applyBorder="1" applyAlignment="1">
      <alignment horizontal="center" vertical="center" wrapText="1"/>
    </xf>
    <xf numFmtId="3" fontId="30" fillId="9" borderId="4" xfId="0" applyNumberFormat="1" applyFont="1" applyFill="1" applyBorder="1" applyAlignment="1">
      <alignment horizontal="right" vertical="center" wrapText="1"/>
    </xf>
    <xf numFmtId="3" fontId="13" fillId="9" borderId="4" xfId="0" applyNumberFormat="1" applyFont="1" applyFill="1" applyBorder="1" applyAlignment="1">
      <alignment vertical="center"/>
    </xf>
    <xf numFmtId="0" fontId="12" fillId="11" borderId="9" xfId="0" applyFont="1" applyFill="1" applyBorder="1" applyAlignment="1">
      <alignment horizontal="center" vertical="center" wrapText="1"/>
    </xf>
    <xf numFmtId="3" fontId="12" fillId="11" borderId="10" xfId="0" applyNumberFormat="1" applyFont="1" applyFill="1" applyBorder="1" applyAlignment="1">
      <alignment horizontal="right" vertical="center" wrapText="1"/>
    </xf>
    <xf numFmtId="3" fontId="12" fillId="11" borderId="10" xfId="0" applyNumberFormat="1" applyFont="1" applyFill="1" applyBorder="1" applyAlignment="1">
      <alignment vertical="center"/>
    </xf>
    <xf numFmtId="0" fontId="12" fillId="8" borderId="0" xfId="10" applyFont="1" applyFill="1" applyBorder="1" applyAlignment="1">
      <alignment horizontal="left" vertical="center"/>
    </xf>
    <xf numFmtId="0" fontId="12" fillId="8" borderId="0" xfId="10" applyFont="1" applyFill="1" applyBorder="1" applyAlignment="1">
      <alignment horizontal="right" vertical="center"/>
    </xf>
    <xf numFmtId="0" fontId="15" fillId="0" borderId="0" xfId="11" applyFont="1" applyAlignment="1">
      <alignment horizontal="left" vertical="center" readingOrder="1"/>
    </xf>
    <xf numFmtId="3" fontId="12" fillId="11" borderId="0" xfId="1" applyNumberFormat="1" applyFont="1" applyFill="1" applyAlignment="1">
      <alignment vertical="center" wrapText="1"/>
    </xf>
    <xf numFmtId="3" fontId="12" fillId="11" borderId="0" xfId="1" applyNumberFormat="1" applyFont="1" applyFill="1" applyAlignment="1">
      <alignment vertical="center"/>
    </xf>
    <xf numFmtId="3" fontId="13" fillId="2" borderId="0" xfId="0" applyNumberFormat="1" applyFont="1" applyFill="1" applyAlignment="1">
      <alignment horizontal="center" vertical="center"/>
    </xf>
    <xf numFmtId="3" fontId="13" fillId="0" borderId="0" xfId="0" applyNumberFormat="1" applyFont="1" applyAlignment="1">
      <alignment horizontal="center" vertical="center"/>
    </xf>
    <xf numFmtId="0" fontId="12" fillId="8" borderId="0" xfId="0" applyFont="1" applyFill="1" applyAlignment="1">
      <alignment horizontal="center" vertical="center"/>
    </xf>
    <xf numFmtId="0" fontId="13" fillId="0" borderId="0" xfId="0" applyFont="1" applyAlignment="1">
      <alignment horizontal="center" vertical="center"/>
    </xf>
    <xf numFmtId="3" fontId="12" fillId="11" borderId="0" xfId="0" applyNumberFormat="1" applyFont="1" applyFill="1" applyAlignment="1">
      <alignment horizontal="center" vertical="center"/>
    </xf>
    <xf numFmtId="0" fontId="13" fillId="0" borderId="0" xfId="0" applyFont="1" applyAlignment="1">
      <alignment horizontal="left" vertical="center" wrapText="1"/>
    </xf>
    <xf numFmtId="3" fontId="13" fillId="0" borderId="0" xfId="0" applyNumberFormat="1" applyFont="1" applyAlignment="1">
      <alignment horizontal="right" vertical="center" wrapText="1"/>
    </xf>
    <xf numFmtId="0" fontId="13" fillId="0" borderId="35" xfId="0" applyFont="1" applyBorder="1" applyAlignment="1">
      <alignment horizontal="left" vertical="center" wrapText="1"/>
    </xf>
    <xf numFmtId="3" fontId="13" fillId="0" borderId="35" xfId="0" applyNumberFormat="1" applyFont="1" applyBorder="1" applyAlignment="1">
      <alignment horizontal="right" vertical="center"/>
    </xf>
    <xf numFmtId="0" fontId="13" fillId="9" borderId="36" xfId="0" applyFont="1" applyFill="1" applyBorder="1" applyAlignment="1">
      <alignment horizontal="left" vertical="center" wrapText="1"/>
    </xf>
    <xf numFmtId="3" fontId="13" fillId="9" borderId="36" xfId="0" applyNumberFormat="1" applyFont="1" applyFill="1" applyBorder="1" applyAlignment="1">
      <alignment horizontal="right" vertical="center" wrapText="1"/>
    </xf>
    <xf numFmtId="3" fontId="13" fillId="9" borderId="36" xfId="0" applyNumberFormat="1" applyFont="1" applyFill="1" applyBorder="1" applyAlignment="1">
      <alignment horizontal="right" vertical="center"/>
    </xf>
    <xf numFmtId="0" fontId="13" fillId="9" borderId="35" xfId="0" applyFont="1" applyFill="1" applyBorder="1" applyAlignment="1">
      <alignment horizontal="left" vertical="center"/>
    </xf>
    <xf numFmtId="3" fontId="13" fillId="9" borderId="35" xfId="0" applyNumberFormat="1" applyFont="1" applyFill="1" applyBorder="1" applyAlignment="1">
      <alignment horizontal="right" vertical="center"/>
    </xf>
    <xf numFmtId="0" fontId="13" fillId="0" borderId="36" xfId="0" applyFont="1" applyBorder="1" applyAlignment="1">
      <alignment horizontal="left" vertical="center" wrapText="1"/>
    </xf>
    <xf numFmtId="3" fontId="13" fillId="0" borderId="36" xfId="0" applyNumberFormat="1" applyFont="1" applyBorder="1" applyAlignment="1">
      <alignment horizontal="right" vertical="center"/>
    </xf>
    <xf numFmtId="0" fontId="13" fillId="0" borderId="35" xfId="0" applyFont="1" applyBorder="1" applyAlignment="1">
      <alignment horizontal="left" vertical="center"/>
    </xf>
    <xf numFmtId="165" fontId="13" fillId="6" borderId="20" xfId="0" applyNumberFormat="1" applyFont="1" applyFill="1" applyBorder="1" applyAlignment="1">
      <alignment horizontal="center" vertical="center"/>
    </xf>
    <xf numFmtId="165" fontId="13" fillId="6" borderId="21" xfId="0" applyNumberFormat="1" applyFont="1" applyFill="1" applyBorder="1" applyAlignment="1">
      <alignment horizontal="center" vertical="center"/>
    </xf>
    <xf numFmtId="165" fontId="13" fillId="2" borderId="18" xfId="0" applyNumberFormat="1" applyFont="1" applyFill="1" applyBorder="1" applyAlignment="1">
      <alignment horizontal="center" vertical="center"/>
    </xf>
    <xf numFmtId="165" fontId="13" fillId="6" borderId="0" xfId="0" applyNumberFormat="1" applyFont="1" applyFill="1" applyAlignment="1">
      <alignment horizontal="center" vertical="center"/>
    </xf>
    <xf numFmtId="165" fontId="13" fillId="6" borderId="18" xfId="0" applyNumberFormat="1" applyFont="1" applyFill="1" applyBorder="1" applyAlignment="1">
      <alignment horizontal="center" vertical="center"/>
    </xf>
    <xf numFmtId="165" fontId="13" fillId="2" borderId="24" xfId="0" applyNumberFormat="1" applyFont="1" applyFill="1" applyBorder="1" applyAlignment="1">
      <alignment horizontal="center" vertical="center"/>
    </xf>
    <xf numFmtId="165" fontId="13" fillId="2" borderId="25" xfId="0" applyNumberFormat="1" applyFont="1" applyFill="1" applyBorder="1" applyAlignment="1">
      <alignment horizontal="center" vertical="center"/>
    </xf>
    <xf numFmtId="165" fontId="14" fillId="6" borderId="0" xfId="0" applyNumberFormat="1" applyFont="1" applyFill="1" applyAlignment="1">
      <alignment horizontal="center" vertical="center"/>
    </xf>
    <xf numFmtId="165" fontId="14" fillId="6" borderId="18" xfId="0" applyNumberFormat="1" applyFont="1" applyFill="1" applyBorder="1" applyAlignment="1">
      <alignment horizontal="center" vertical="center"/>
    </xf>
    <xf numFmtId="164" fontId="14" fillId="6" borderId="28" xfId="2" applyNumberFormat="1" applyFont="1" applyFill="1" applyBorder="1" applyAlignment="1">
      <alignment horizontal="center" vertical="center"/>
    </xf>
    <xf numFmtId="164" fontId="14" fillId="6" borderId="29" xfId="2" applyNumberFormat="1" applyFont="1" applyFill="1" applyBorder="1" applyAlignment="1">
      <alignment horizontal="center" vertical="center"/>
    </xf>
    <xf numFmtId="166" fontId="13" fillId="6" borderId="20" xfId="0" applyNumberFormat="1" applyFont="1" applyFill="1" applyBorder="1" applyAlignment="1">
      <alignment horizontal="center" vertical="center"/>
    </xf>
    <xf numFmtId="166" fontId="13" fillId="2" borderId="0" xfId="0" applyNumberFormat="1" applyFont="1" applyFill="1" applyAlignment="1">
      <alignment horizontal="center" vertical="center"/>
    </xf>
    <xf numFmtId="166" fontId="13" fillId="6" borderId="0" xfId="0" applyNumberFormat="1" applyFont="1" applyFill="1" applyAlignment="1">
      <alignment horizontal="center" vertical="center"/>
    </xf>
    <xf numFmtId="166" fontId="13" fillId="2" borderId="24" xfId="0" applyNumberFormat="1" applyFont="1" applyFill="1" applyBorder="1" applyAlignment="1">
      <alignment horizontal="center" vertical="center"/>
    </xf>
    <xf numFmtId="166" fontId="14" fillId="6" borderId="0" xfId="0" applyNumberFormat="1" applyFont="1" applyFill="1" applyAlignment="1">
      <alignment horizontal="center" vertical="center"/>
    </xf>
    <xf numFmtId="0" fontId="13" fillId="6" borderId="20" xfId="0" applyFont="1" applyFill="1" applyBorder="1" applyAlignment="1">
      <alignment vertical="center"/>
    </xf>
    <xf numFmtId="0" fontId="13" fillId="2" borderId="24" xfId="0" applyFont="1" applyFill="1" applyBorder="1" applyAlignment="1">
      <alignment vertical="center"/>
    </xf>
    <xf numFmtId="166" fontId="14" fillId="6" borderId="28" xfId="0" applyNumberFormat="1" applyFont="1" applyFill="1" applyBorder="1" applyAlignment="1">
      <alignment horizontal="center" vertical="center"/>
    </xf>
    <xf numFmtId="165" fontId="14" fillId="6" borderId="28" xfId="0" applyNumberFormat="1" applyFont="1" applyFill="1" applyBorder="1" applyAlignment="1">
      <alignment horizontal="center" vertical="center"/>
    </xf>
    <xf numFmtId="165" fontId="14" fillId="6" borderId="29" xfId="0" applyNumberFormat="1" applyFont="1" applyFill="1" applyBorder="1" applyAlignment="1">
      <alignment horizontal="center" vertical="center"/>
    </xf>
    <xf numFmtId="0" fontId="13" fillId="6" borderId="24" xfId="0" applyFont="1" applyFill="1" applyBorder="1" applyAlignment="1">
      <alignment vertical="center"/>
    </xf>
    <xf numFmtId="165" fontId="13" fillId="6" borderId="24" xfId="0" applyNumberFormat="1" applyFont="1" applyFill="1" applyBorder="1" applyAlignment="1">
      <alignment horizontal="center" vertical="center"/>
    </xf>
    <xf numFmtId="165" fontId="13" fillId="6" borderId="25" xfId="0" applyNumberFormat="1" applyFont="1" applyFill="1" applyBorder="1" applyAlignment="1">
      <alignment horizontal="center" vertical="center"/>
    </xf>
    <xf numFmtId="166" fontId="13" fillId="6" borderId="24" xfId="0" applyNumberFormat="1" applyFont="1" applyFill="1" applyBorder="1" applyAlignment="1">
      <alignment horizontal="center" vertical="center"/>
    </xf>
    <xf numFmtId="0" fontId="16" fillId="0" borderId="0" xfId="0" applyFont="1" applyAlignment="1">
      <alignment horizontal="left" vertical="center" wrapText="1"/>
    </xf>
    <xf numFmtId="165" fontId="12" fillId="11" borderId="0" xfId="0" applyNumberFormat="1" applyFont="1" applyFill="1" applyAlignment="1">
      <alignment horizontal="center" vertical="center"/>
    </xf>
    <xf numFmtId="0" fontId="23" fillId="0" borderId="0" xfId="0" applyFont="1" applyAlignment="1">
      <alignment horizontal="left" vertical="center" wrapText="1"/>
    </xf>
    <xf numFmtId="0" fontId="15" fillId="0" borderId="0" xfId="0" applyFont="1" applyAlignment="1">
      <alignment horizontal="left" vertical="center"/>
    </xf>
    <xf numFmtId="3" fontId="31" fillId="0" borderId="0" xfId="0" applyNumberFormat="1" applyFont="1" applyAlignment="1">
      <alignment horizontal="right" vertical="center"/>
    </xf>
    <xf numFmtId="3" fontId="31" fillId="2" borderId="0" xfId="0" applyNumberFormat="1" applyFont="1" applyFill="1" applyAlignment="1">
      <alignment horizontal="right" vertical="center"/>
    </xf>
    <xf numFmtId="0" fontId="31" fillId="0" borderId="0" xfId="0" applyFont="1" applyAlignment="1">
      <alignment vertical="center"/>
    </xf>
    <xf numFmtId="3" fontId="32" fillId="0" borderId="0" xfId="0" applyNumberFormat="1" applyFont="1" applyAlignment="1">
      <alignment horizontal="right" vertical="center"/>
    </xf>
    <xf numFmtId="0" fontId="31" fillId="2" borderId="0" xfId="0" applyFont="1" applyFill="1" applyAlignment="1">
      <alignment vertical="center"/>
    </xf>
    <xf numFmtId="3" fontId="32" fillId="2" borderId="0" xfId="0" applyNumberFormat="1" applyFont="1" applyFill="1" applyAlignment="1">
      <alignment horizontal="right" vertical="center"/>
    </xf>
    <xf numFmtId="0" fontId="9" fillId="0" borderId="0" xfId="0" applyFont="1" applyAlignment="1">
      <alignment horizontal="center" vertical="center"/>
    </xf>
    <xf numFmtId="0" fontId="0" fillId="0" borderId="0" xfId="0" applyAlignment="1">
      <alignment horizontal="center" vertical="center"/>
    </xf>
    <xf numFmtId="0" fontId="15" fillId="0" borderId="20" xfId="0" applyFont="1" applyBorder="1" applyAlignment="1">
      <alignment horizontal="left" vertical="center"/>
    </xf>
    <xf numFmtId="0" fontId="12" fillId="10" borderId="0" xfId="0" applyFont="1" applyFill="1" applyAlignment="1">
      <alignment horizontal="center" vertical="center"/>
    </xf>
    <xf numFmtId="0" fontId="14" fillId="6" borderId="19" xfId="0" applyFont="1" applyFill="1" applyBorder="1" applyAlignment="1">
      <alignment horizontal="left" vertical="center" wrapText="1"/>
    </xf>
    <xf numFmtId="0" fontId="14" fillId="6" borderId="22" xfId="0" applyFont="1" applyFill="1" applyBorder="1" applyAlignment="1">
      <alignment horizontal="left" vertical="center" wrapText="1"/>
    </xf>
    <xf numFmtId="0" fontId="14" fillId="6" borderId="23" xfId="0" applyFont="1" applyFill="1" applyBorder="1" applyAlignment="1">
      <alignment horizontal="left" vertical="center" wrapText="1"/>
    </xf>
    <xf numFmtId="0" fontId="16" fillId="0" borderId="0" xfId="0" applyFont="1" applyAlignment="1">
      <alignment horizontal="left" vertical="center" wrapText="1"/>
    </xf>
    <xf numFmtId="0" fontId="16" fillId="0" borderId="0" xfId="0" applyFont="1" applyAlignment="1">
      <alignment horizontal="left" vertical="top" wrapText="1"/>
    </xf>
    <xf numFmtId="0" fontId="15" fillId="0" borderId="0" xfId="0" applyFont="1" applyAlignment="1">
      <alignment horizontal="left" vertical="center"/>
    </xf>
    <xf numFmtId="0" fontId="16" fillId="0" borderId="0" xfId="0" applyFont="1" applyAlignment="1">
      <alignment horizontal="left" vertical="top"/>
    </xf>
    <xf numFmtId="0" fontId="14" fillId="2" borderId="0" xfId="0" applyFont="1" applyFill="1" applyAlignment="1">
      <alignment horizontal="left" vertical="center"/>
    </xf>
    <xf numFmtId="0" fontId="14" fillId="0" borderId="0" xfId="0" applyFont="1" applyAlignment="1">
      <alignment horizontal="left" vertical="center"/>
    </xf>
    <xf numFmtId="0" fontId="12" fillId="11" borderId="0" xfId="0" applyFont="1" applyFill="1" applyAlignment="1">
      <alignment horizontal="left" vertical="center"/>
    </xf>
    <xf numFmtId="0" fontId="12" fillId="8" borderId="0" xfId="0" applyFont="1" applyFill="1" applyAlignment="1">
      <alignment horizontal="center" vertical="center"/>
    </xf>
    <xf numFmtId="0" fontId="32" fillId="2" borderId="0" xfId="0" applyFont="1" applyFill="1" applyAlignment="1">
      <alignment horizontal="left" vertical="center"/>
    </xf>
    <xf numFmtId="0" fontId="32" fillId="0" borderId="0" xfId="0" applyFont="1" applyAlignment="1">
      <alignment horizontal="left" vertical="center"/>
    </xf>
    <xf numFmtId="0" fontId="12" fillId="11" borderId="0" xfId="0" applyFont="1" applyFill="1" applyAlignment="1">
      <alignment horizontal="left" vertical="center" wrapText="1"/>
    </xf>
    <xf numFmtId="0" fontId="12" fillId="11" borderId="0" xfId="0" applyFont="1" applyFill="1" applyAlignment="1">
      <alignment horizontal="center" vertical="center" wrapText="1"/>
    </xf>
    <xf numFmtId="0" fontId="14" fillId="0" borderId="0" xfId="0" applyFont="1" applyAlignment="1">
      <alignment horizontal="center" vertical="center"/>
    </xf>
    <xf numFmtId="0" fontId="14" fillId="2" borderId="0" xfId="0" applyFont="1" applyFill="1" applyAlignment="1">
      <alignment horizontal="center" vertical="center"/>
    </xf>
    <xf numFmtId="0" fontId="24" fillId="8" borderId="0" xfId="0" applyFont="1" applyFill="1" applyAlignment="1">
      <alignment horizontal="center" vertical="center"/>
    </xf>
    <xf numFmtId="0" fontId="23" fillId="0" borderId="0" xfId="0" applyFont="1" applyAlignment="1">
      <alignment horizontal="left" vertical="center" wrapText="1"/>
    </xf>
    <xf numFmtId="0" fontId="27" fillId="0" borderId="0" xfId="0" applyFont="1" applyAlignment="1">
      <alignment horizontal="center" vertical="center" wrapText="1"/>
    </xf>
    <xf numFmtId="0" fontId="24" fillId="11" borderId="0" xfId="0" applyFont="1" applyFill="1" applyAlignment="1">
      <alignment horizontal="left" vertical="center"/>
    </xf>
    <xf numFmtId="0" fontId="26" fillId="3" borderId="0" xfId="0" applyFont="1" applyFill="1" applyAlignment="1">
      <alignment horizontal="left" vertical="center"/>
    </xf>
    <xf numFmtId="0" fontId="26" fillId="0" borderId="0" xfId="0" applyFont="1" applyAlignment="1">
      <alignment horizontal="left" vertical="center"/>
    </xf>
    <xf numFmtId="0" fontId="24" fillId="8" borderId="0" xfId="0" applyFont="1" applyFill="1" applyAlignment="1">
      <alignment horizontal="center" vertical="center" wrapText="1"/>
    </xf>
    <xf numFmtId="3" fontId="12" fillId="10" borderId="0" xfId="0" applyNumberFormat="1" applyFont="1" applyFill="1" applyAlignment="1">
      <alignment horizontal="center" vertical="center"/>
    </xf>
    <xf numFmtId="0" fontId="28" fillId="0" borderId="0" xfId="0" applyFont="1" applyAlignment="1">
      <alignment horizontal="center" vertical="center" wrapText="1"/>
    </xf>
    <xf numFmtId="0" fontId="12" fillId="10" borderId="1" xfId="0" applyFont="1" applyFill="1" applyBorder="1" applyAlignment="1">
      <alignment horizontal="center" vertical="center" wrapText="1"/>
    </xf>
    <xf numFmtId="0" fontId="12" fillId="10" borderId="33" xfId="0" applyFont="1" applyFill="1" applyBorder="1" applyAlignment="1">
      <alignment horizontal="center" vertical="center" wrapText="1"/>
    </xf>
    <xf numFmtId="0" fontId="29" fillId="0" borderId="7"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5"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11" fillId="0" borderId="32" xfId="0" applyFont="1" applyBorder="1" applyAlignment="1">
      <alignment horizontal="left" vertical="center"/>
    </xf>
    <xf numFmtId="0" fontId="29" fillId="0" borderId="15" xfId="0" applyFont="1" applyBorder="1" applyAlignment="1">
      <alignment horizontal="center" vertical="center" wrapText="1"/>
    </xf>
    <xf numFmtId="0" fontId="12" fillId="8" borderId="0" xfId="10" applyFont="1" applyFill="1" applyBorder="1" applyAlignment="1">
      <alignment horizontal="center" vertical="center"/>
    </xf>
    <xf numFmtId="3" fontId="12" fillId="11" borderId="0" xfId="1" applyNumberFormat="1" applyFont="1" applyFill="1" applyAlignment="1">
      <alignment horizontal="left" vertical="center" wrapText="1"/>
    </xf>
    <xf numFmtId="0" fontId="13" fillId="0" borderId="0" xfId="0" applyFont="1" applyAlignment="1">
      <alignment horizontal="left" vertical="center"/>
    </xf>
    <xf numFmtId="0" fontId="13" fillId="0" borderId="35" xfId="0" applyFont="1" applyBorder="1" applyAlignment="1">
      <alignment horizontal="left" vertical="center"/>
    </xf>
    <xf numFmtId="0" fontId="13" fillId="9" borderId="36" xfId="0" applyFont="1" applyFill="1" applyBorder="1" applyAlignment="1">
      <alignment horizontal="left" vertical="center"/>
    </xf>
    <xf numFmtId="0" fontId="13" fillId="9" borderId="35" xfId="0" applyFont="1" applyFill="1" applyBorder="1" applyAlignment="1">
      <alignment horizontal="left" vertical="center"/>
    </xf>
    <xf numFmtId="0" fontId="13" fillId="0" borderId="36" xfId="0" applyFont="1" applyBorder="1" applyAlignment="1">
      <alignment horizontal="left" vertical="center"/>
    </xf>
  </cellXfs>
  <cellStyles count="12">
    <cellStyle name="Comma 2" xfId="4" xr:uid="{E6F06406-A36E-4B8E-9624-2C29DCCA054C}"/>
    <cellStyle name="Comma 3" xfId="3" xr:uid="{A300F388-51E5-4DD4-AC64-DD13E11B60C3}"/>
    <cellStyle name="Followed Hyperlink 2" xfId="5" xr:uid="{8D5CF1E5-8FCB-4E9E-8BDE-B355D6CDA01B}"/>
    <cellStyle name="Good" xfId="10" builtinId="26"/>
    <cellStyle name="Hyperlink 2" xfId="6" xr:uid="{4FBFC085-10DC-4695-A694-CBA6972F0364}"/>
    <cellStyle name="Normal" xfId="0" builtinId="0"/>
    <cellStyle name="Normal 2" xfId="1" xr:uid="{00000000-0005-0000-0000-000002000000}"/>
    <cellStyle name="Normal 2 2" xfId="7" xr:uid="{941B8E0B-EB66-4BE8-A522-00C83804BCF4}"/>
    <cellStyle name="Normal 3" xfId="8" xr:uid="{DD8570CC-7347-476E-BADE-37DB4973E5E8}"/>
    <cellStyle name="Normal 4" xfId="11" xr:uid="{BFB3A439-374A-411A-B4E3-E5E96E37BF5C}"/>
    <cellStyle name="Percent" xfId="2" builtinId="5"/>
    <cellStyle name="Βασικό_Φύλλο1" xfId="9" xr:uid="{5BCE19B5-A9B4-454D-AA17-37A11BD961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xdr:colOff>
      <xdr:row>13</xdr:row>
      <xdr:rowOff>0</xdr:rowOff>
    </xdr:from>
    <xdr:to>
      <xdr:col>14</xdr:col>
      <xdr:colOff>222251</xdr:colOff>
      <xdr:row>25</xdr:row>
      <xdr:rowOff>30944</xdr:rowOff>
    </xdr:to>
    <xdr:sp macro="" textlink="">
      <xdr:nvSpPr>
        <xdr:cNvPr id="3" name="Subtitle 2">
          <a:extLst>
            <a:ext uri="{FF2B5EF4-FFF2-40B4-BE49-F238E27FC236}">
              <a16:creationId xmlns:a16="http://schemas.microsoft.com/office/drawing/2014/main" id="{00000000-0008-0000-0000-000003000000}"/>
            </a:ext>
          </a:extLst>
        </xdr:cNvPr>
        <xdr:cNvSpPr>
          <a:spLocks noGrp="1"/>
        </xdr:cNvSpPr>
      </xdr:nvSpPr>
      <xdr:spPr>
        <a:xfrm>
          <a:off x="1" y="2794000"/>
          <a:ext cx="8667750" cy="2316944"/>
        </a:xfrm>
        <a:prstGeom prst="rect">
          <a:avLst/>
        </a:prstGeom>
      </xdr:spPr>
      <xdr:txBody>
        <a:bodyPr vert="horz" wrap="square" lIns="91440" tIns="45720" rIns="91440" bIns="45720" rtlCol="0">
          <a:normAutofit fontScale="92500" lnSpcReduction="20000"/>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n-US"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a:p>
          <a:pPr rtl="0" eaLnBrk="1" fontAlgn="auto" latinLnBrk="0" hangingPunct="1"/>
          <a:r>
            <a:rPr lang="el-GR"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Απρίλιος 2</a:t>
          </a:r>
          <a:r>
            <a:rPr lang="en-US"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0</a:t>
          </a:r>
          <a:r>
            <a:rPr lang="el-GR"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23</a:t>
          </a:r>
          <a:r>
            <a:rPr lang="en-US"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 </a:t>
          </a:r>
          <a:endParaRPr lang="el-GR" sz="1500">
            <a:effectLst/>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ΙΝΣΕΤΕ– </a:t>
          </a:r>
          <a:r>
            <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E</a:t>
          </a: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πιτρέπεται η αναδημοσίευση με την προϋπόθεση της αναφοράς στην πηγή</a:t>
          </a:r>
          <a:b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b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l-GR"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5</xdr:col>
      <xdr:colOff>457200</xdr:colOff>
      <xdr:row>4</xdr:row>
      <xdr:rowOff>95251</xdr:rowOff>
    </xdr:from>
    <xdr:to>
      <xdr:col>8</xdr:col>
      <xdr:colOff>428400</xdr:colOff>
      <xdr:row>11</xdr:row>
      <xdr:rowOff>89568</xdr:rowOff>
    </xdr:to>
    <xdr:pic>
      <xdr:nvPicPr>
        <xdr:cNvPr id="5" name="Picture 4">
          <a:extLst>
            <a:ext uri="{FF2B5EF4-FFF2-40B4-BE49-F238E27FC236}">
              <a16:creationId xmlns:a16="http://schemas.microsoft.com/office/drawing/2014/main" id="{02F7B894-0360-4CA5-B701-317CDBA875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05200" y="1171576"/>
          <a:ext cx="1800000" cy="13278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158751</xdr:colOff>
      <xdr:row>2</xdr:row>
      <xdr:rowOff>31749</xdr:rowOff>
    </xdr:from>
    <xdr:to>
      <xdr:col>14</xdr:col>
      <xdr:colOff>400051</xdr:colOff>
      <xdr:row>21</xdr:row>
      <xdr:rowOff>104775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58751" y="412749"/>
          <a:ext cx="8775700" cy="3692526"/>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Επεξηγηματικές σημειώσεις:</a:t>
          </a:r>
        </a:p>
        <a:p>
          <a:pPr marL="0" marR="0" lvl="0" indent="0" defTabSz="914400" eaLnBrk="1" fontAlgn="auto" latinLnBrk="0" hangingPunct="1">
            <a:lnSpc>
              <a:spcPct val="100000"/>
            </a:lnSpc>
            <a:spcBef>
              <a:spcPts val="0"/>
            </a:spcBef>
            <a:spcAft>
              <a:spcPts val="0"/>
            </a:spcAft>
            <a:buClrTx/>
            <a:buSzTx/>
            <a:buFontTx/>
            <a:buNone/>
            <a:tabLst/>
            <a:defRPr/>
          </a:pPr>
          <a:endPar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Στις επόμενες σελίδες παρουσιάζονται αναλυτικά:</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τα βασικά μεγέθη εισερχόμενου τουρισμού στην Περιφέρεια Κρήτης </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2016-</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2022.</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η εξέλιξη απασχόλησης στην Περιφέρεια Κρήτης</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 2010-20</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το ξενοδοχειακό δυναμικό της Περιφέρειας ανά Ενότητα για τα έτη 2010-2022,</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το δυναμικό των ενοικιαζόμενων δωματίων ανά Ενότητα για τα έτη 2017-2019,</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οι αφίξεις, οι διανυκτερεύσεις και η πληρότητα σε ξενοδοχειακά καταλύματα ανά Ενότητα και συνολικά για τα έτη 2010-20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οι αφίξεις και οι διανυκτερεύσεις σε καταλύματα σύντομης διαμονής ανά Ενότητα και συνολικά για τα έτη 2020-2021,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οι αεροπορικές αφίξεις διεθνείς και εσωτερικού ανά μήνα και ανά αεροδρόμιο για τα έτη 2010-2022</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 συνολικός αριθμός διακινηθέντων εσωτερικού (κατά την αποβίβαση και την επιβίβαση) από τα λιμάνια της Περιφέρειας για τα έτη 2013-2021,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Κίνηση κρουαζιερόπλοιων 2013-2022,</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 συνολικός αριθμός των επισκεπτών σε Μουσεία και Αρχαιολογικούς Χώρους ανά Ενότητα για τα έτη 2010-2021,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Μελέτη για την Περιφέρεια Κρήτης</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l-GR" sz="12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O1"/>
  <sheetViews>
    <sheetView showGridLines="0" tabSelected="1" zoomScaleNormal="100" workbookViewId="0">
      <selection sqref="A1:O1"/>
    </sheetView>
  </sheetViews>
  <sheetFormatPr defaultRowHeight="14.4" x14ac:dyDescent="0.3"/>
  <sheetData>
    <row r="1" spans="1:15" ht="39.75" customHeight="1" x14ac:dyDescent="0.3">
      <c r="A1" s="160" t="s">
        <v>87</v>
      </c>
      <c r="B1" s="161"/>
      <c r="C1" s="161"/>
      <c r="D1" s="161"/>
      <c r="E1" s="161"/>
      <c r="F1" s="161"/>
      <c r="G1" s="161"/>
      <c r="H1" s="161"/>
      <c r="I1" s="161"/>
      <c r="J1" s="161"/>
      <c r="K1" s="161"/>
      <c r="L1" s="161"/>
      <c r="M1" s="161"/>
      <c r="N1" s="161"/>
      <c r="O1" s="161"/>
    </row>
  </sheetData>
  <mergeCells count="1">
    <mergeCell ref="A1:O1"/>
  </mergeCells>
  <pageMargins left="0.70866141732283472" right="0.70866141732283472" top="0.74803149606299213" bottom="0.74803149606299213" header="0.31496062992125984" footer="0.31496062992125984"/>
  <pageSetup paperSize="9" scale="95" orientation="landscape" verticalDpi="597" r:id="rId1"/>
  <colBreaks count="1" manualBreakCount="1">
    <brk id="15"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pageSetUpPr fitToPage="1"/>
  </sheetPr>
  <dimension ref="A2:G114"/>
  <sheetViews>
    <sheetView showGridLines="0" topLeftCell="B1" zoomScaleNormal="100" workbookViewId="0">
      <selection activeCell="F9" sqref="F9:F16"/>
    </sheetView>
  </sheetViews>
  <sheetFormatPr defaultRowHeight="10.199999999999999" x14ac:dyDescent="0.3"/>
  <cols>
    <col min="1" max="1" width="6.33203125" style="10" bestFit="1" customWidth="1"/>
    <col min="2" max="2" width="21.109375" style="10" bestFit="1" customWidth="1"/>
    <col min="3" max="3" width="17.5546875" style="10" bestFit="1" customWidth="1"/>
    <col min="4" max="5" width="24.88671875" style="10" bestFit="1" customWidth="1"/>
    <col min="6" max="6" width="18.21875" style="10" bestFit="1" customWidth="1"/>
    <col min="7" max="7" width="18.44140625" style="10" customWidth="1"/>
    <col min="8" max="8" width="18.33203125" style="10" customWidth="1"/>
    <col min="9" max="16384" width="8.88671875" style="10"/>
  </cols>
  <sheetData>
    <row r="2" spans="1:6" ht="15" customHeight="1" x14ac:dyDescent="0.3">
      <c r="A2" s="190" t="s">
        <v>137</v>
      </c>
      <c r="B2" s="191"/>
      <c r="C2" s="191"/>
      <c r="D2" s="191"/>
      <c r="E2" s="191"/>
      <c r="F2" s="191"/>
    </row>
    <row r="3" spans="1:6" ht="28.5" customHeight="1" x14ac:dyDescent="0.3">
      <c r="A3" s="75"/>
      <c r="B3" s="76"/>
      <c r="C3" s="76"/>
      <c r="D3" s="77" t="s">
        <v>21</v>
      </c>
      <c r="E3" s="77" t="s">
        <v>22</v>
      </c>
      <c r="F3" s="77" t="s">
        <v>23</v>
      </c>
    </row>
    <row r="4" spans="1:6" ht="29.25" customHeight="1" x14ac:dyDescent="0.3">
      <c r="A4" s="78" t="s">
        <v>20</v>
      </c>
      <c r="B4" s="79" t="s">
        <v>50</v>
      </c>
      <c r="C4" s="79" t="s">
        <v>31</v>
      </c>
      <c r="D4" s="80" t="s">
        <v>24</v>
      </c>
      <c r="E4" s="80" t="s">
        <v>24</v>
      </c>
      <c r="F4" s="80" t="s">
        <v>25</v>
      </c>
    </row>
    <row r="5" spans="1:6" ht="15" customHeight="1" x14ac:dyDescent="0.3">
      <c r="A5" s="192">
        <v>2021</v>
      </c>
      <c r="B5" s="81" t="s">
        <v>26</v>
      </c>
      <c r="C5" s="81" t="s">
        <v>32</v>
      </c>
      <c r="D5" s="82">
        <v>474788</v>
      </c>
      <c r="E5" s="91">
        <v>468565</v>
      </c>
      <c r="F5" s="91">
        <f>SUM(D5:E5)</f>
        <v>943353</v>
      </c>
    </row>
    <row r="6" spans="1:6" ht="15" customHeight="1" x14ac:dyDescent="0.3">
      <c r="A6" s="193"/>
      <c r="B6" s="83" t="s">
        <v>28</v>
      </c>
      <c r="C6" s="87" t="s">
        <v>28</v>
      </c>
      <c r="D6" s="88">
        <v>23408</v>
      </c>
      <c r="E6" s="92">
        <v>22894</v>
      </c>
      <c r="F6" s="92">
        <f t="shared" ref="F6:F17" si="0">SUM(D6:E6)</f>
        <v>46302</v>
      </c>
    </row>
    <row r="7" spans="1:6" ht="15" customHeight="1" x14ac:dyDescent="0.3">
      <c r="A7" s="193"/>
      <c r="B7" s="195" t="s">
        <v>27</v>
      </c>
      <c r="C7" s="81" t="s">
        <v>33</v>
      </c>
      <c r="D7" s="82">
        <v>11509</v>
      </c>
      <c r="E7" s="91">
        <v>11063</v>
      </c>
      <c r="F7" s="91">
        <f t="shared" si="0"/>
        <v>22572</v>
      </c>
    </row>
    <row r="8" spans="1:6" ht="15" customHeight="1" x14ac:dyDescent="0.3">
      <c r="A8" s="193"/>
      <c r="B8" s="197"/>
      <c r="C8" s="87" t="s">
        <v>121</v>
      </c>
      <c r="D8" s="88">
        <v>2480</v>
      </c>
      <c r="E8" s="92">
        <v>2429</v>
      </c>
      <c r="F8" s="92">
        <f>SUM(D8:E8)</f>
        <v>4909</v>
      </c>
    </row>
    <row r="9" spans="1:6" ht="15" customHeight="1" x14ac:dyDescent="0.3">
      <c r="A9" s="193"/>
      <c r="B9" s="195" t="s">
        <v>29</v>
      </c>
      <c r="C9" s="81" t="s">
        <v>34</v>
      </c>
      <c r="D9" s="82">
        <v>25331</v>
      </c>
      <c r="E9" s="91">
        <v>96691</v>
      </c>
      <c r="F9" s="91">
        <f t="shared" si="0"/>
        <v>122022</v>
      </c>
    </row>
    <row r="10" spans="1:6" ht="15" customHeight="1" x14ac:dyDescent="0.3">
      <c r="A10" s="193"/>
      <c r="B10" s="196"/>
      <c r="C10" s="87" t="s">
        <v>35</v>
      </c>
      <c r="D10" s="88">
        <v>5814</v>
      </c>
      <c r="E10" s="92">
        <v>5624</v>
      </c>
      <c r="F10" s="92">
        <f t="shared" si="0"/>
        <v>11438</v>
      </c>
    </row>
    <row r="11" spans="1:6" ht="15" customHeight="1" x14ac:dyDescent="0.3">
      <c r="A11" s="193"/>
      <c r="B11" s="196"/>
      <c r="C11" s="81" t="s">
        <v>49</v>
      </c>
      <c r="D11" s="82">
        <v>8895</v>
      </c>
      <c r="E11" s="91">
        <v>9228</v>
      </c>
      <c r="F11" s="91">
        <f t="shared" si="0"/>
        <v>18123</v>
      </c>
    </row>
    <row r="12" spans="1:6" ht="15" customHeight="1" x14ac:dyDescent="0.3">
      <c r="A12" s="193"/>
      <c r="B12" s="196"/>
      <c r="C12" s="87" t="s">
        <v>36</v>
      </c>
      <c r="D12" s="88">
        <v>26356</v>
      </c>
      <c r="E12" s="92">
        <v>28380</v>
      </c>
      <c r="F12" s="92">
        <f t="shared" si="0"/>
        <v>54736</v>
      </c>
    </row>
    <row r="13" spans="1:6" ht="15" customHeight="1" x14ac:dyDescent="0.3">
      <c r="A13" s="193"/>
      <c r="B13" s="196"/>
      <c r="C13" s="81" t="s">
        <v>37</v>
      </c>
      <c r="D13" s="82">
        <v>9598</v>
      </c>
      <c r="E13" s="91">
        <v>7925</v>
      </c>
      <c r="F13" s="91">
        <f t="shared" si="0"/>
        <v>17523</v>
      </c>
    </row>
    <row r="14" spans="1:6" ht="15" customHeight="1" x14ac:dyDescent="0.3">
      <c r="A14" s="193"/>
      <c r="B14" s="196"/>
      <c r="C14" s="87" t="s">
        <v>38</v>
      </c>
      <c r="D14" s="88">
        <v>34043</v>
      </c>
      <c r="E14" s="92">
        <v>5756</v>
      </c>
      <c r="F14" s="92">
        <f t="shared" si="0"/>
        <v>39799</v>
      </c>
    </row>
    <row r="15" spans="1:6" ht="15" customHeight="1" x14ac:dyDescent="0.3">
      <c r="A15" s="193"/>
      <c r="B15" s="196"/>
      <c r="C15" s="81" t="s">
        <v>39</v>
      </c>
      <c r="D15" s="82">
        <v>269808</v>
      </c>
      <c r="E15" s="91">
        <v>267910</v>
      </c>
      <c r="F15" s="91">
        <f t="shared" si="0"/>
        <v>537718</v>
      </c>
    </row>
    <row r="16" spans="1:6" ht="15" customHeight="1" x14ac:dyDescent="0.3">
      <c r="A16" s="193"/>
      <c r="B16" s="197"/>
      <c r="C16" s="87" t="s">
        <v>40</v>
      </c>
      <c r="D16" s="88">
        <v>87277</v>
      </c>
      <c r="E16" s="92">
        <v>44043</v>
      </c>
      <c r="F16" s="92">
        <f t="shared" si="0"/>
        <v>131320</v>
      </c>
    </row>
    <row r="17" spans="1:7" ht="15" customHeight="1" thickBot="1" x14ac:dyDescent="0.35">
      <c r="A17" s="194"/>
      <c r="B17" s="100" t="s">
        <v>45</v>
      </c>
      <c r="C17" s="100"/>
      <c r="D17" s="101">
        <f>SUM(D5:D16)</f>
        <v>979307</v>
      </c>
      <c r="E17" s="102">
        <f>SUM(E5:E16)</f>
        <v>970508</v>
      </c>
      <c r="F17" s="102">
        <f t="shared" si="0"/>
        <v>1949815</v>
      </c>
    </row>
    <row r="18" spans="1:7" ht="15" customHeight="1" x14ac:dyDescent="0.3">
      <c r="A18" s="192">
        <v>2020</v>
      </c>
      <c r="B18" s="81" t="s">
        <v>26</v>
      </c>
      <c r="C18" s="81" t="s">
        <v>32</v>
      </c>
      <c r="D18" s="82">
        <v>349868</v>
      </c>
      <c r="E18" s="91">
        <v>331366</v>
      </c>
      <c r="F18" s="91">
        <f>SUM(D18:E18)</f>
        <v>681234</v>
      </c>
    </row>
    <row r="19" spans="1:7" ht="15" customHeight="1" x14ac:dyDescent="0.3">
      <c r="A19" s="193"/>
      <c r="B19" s="83" t="s">
        <v>28</v>
      </c>
      <c r="C19" s="87" t="s">
        <v>28</v>
      </c>
      <c r="D19" s="88">
        <v>10934</v>
      </c>
      <c r="E19" s="92">
        <v>11138</v>
      </c>
      <c r="F19" s="92">
        <f t="shared" ref="F19:F29" si="1">SUM(D19:E19)</f>
        <v>22072</v>
      </c>
    </row>
    <row r="20" spans="1:7" ht="15" customHeight="1" x14ac:dyDescent="0.3">
      <c r="A20" s="193"/>
      <c r="B20" s="83" t="s">
        <v>27</v>
      </c>
      <c r="C20" s="83" t="s">
        <v>33</v>
      </c>
      <c r="D20" s="84">
        <v>4921</v>
      </c>
      <c r="E20" s="93">
        <v>4808</v>
      </c>
      <c r="F20" s="93">
        <f t="shared" si="1"/>
        <v>9729</v>
      </c>
    </row>
    <row r="21" spans="1:7" ht="15" customHeight="1" x14ac:dyDescent="0.3">
      <c r="A21" s="193"/>
      <c r="B21" s="195" t="s">
        <v>29</v>
      </c>
      <c r="C21" s="89" t="s">
        <v>34</v>
      </c>
      <c r="D21" s="90">
        <v>10306</v>
      </c>
      <c r="E21" s="94">
        <v>57296</v>
      </c>
      <c r="F21" s="94">
        <f t="shared" si="1"/>
        <v>67602</v>
      </c>
    </row>
    <row r="22" spans="1:7" ht="15" customHeight="1" x14ac:dyDescent="0.3">
      <c r="A22" s="193"/>
      <c r="B22" s="196"/>
      <c r="C22" s="85" t="s">
        <v>35</v>
      </c>
      <c r="D22" s="86">
        <v>7502</v>
      </c>
      <c r="E22" s="95">
        <v>6950</v>
      </c>
      <c r="F22" s="95">
        <f t="shared" si="1"/>
        <v>14452</v>
      </c>
    </row>
    <row r="23" spans="1:7" ht="15" customHeight="1" x14ac:dyDescent="0.3">
      <c r="A23" s="193"/>
      <c r="B23" s="196"/>
      <c r="C23" s="97" t="s">
        <v>49</v>
      </c>
      <c r="D23" s="98">
        <v>6029</v>
      </c>
      <c r="E23" s="99">
        <v>6076</v>
      </c>
      <c r="F23" s="99">
        <f t="shared" si="1"/>
        <v>12105</v>
      </c>
    </row>
    <row r="24" spans="1:7" ht="15" customHeight="1" x14ac:dyDescent="0.3">
      <c r="A24" s="193"/>
      <c r="B24" s="196"/>
      <c r="C24" s="85" t="s">
        <v>36</v>
      </c>
      <c r="D24" s="86">
        <v>23501</v>
      </c>
      <c r="E24" s="95">
        <v>25228</v>
      </c>
      <c r="F24" s="95">
        <f t="shared" si="1"/>
        <v>48729</v>
      </c>
      <c r="G24" s="35"/>
    </row>
    <row r="25" spans="1:7" ht="15" customHeight="1" x14ac:dyDescent="0.3">
      <c r="A25" s="193"/>
      <c r="B25" s="196"/>
      <c r="C25" s="97" t="s">
        <v>37</v>
      </c>
      <c r="D25" s="98">
        <v>6026</v>
      </c>
      <c r="E25" s="99">
        <v>4364</v>
      </c>
      <c r="F25" s="99">
        <f t="shared" si="1"/>
        <v>10390</v>
      </c>
    </row>
    <row r="26" spans="1:7" ht="15" customHeight="1" x14ac:dyDescent="0.3">
      <c r="A26" s="193"/>
      <c r="B26" s="196"/>
      <c r="C26" s="85" t="s">
        <v>38</v>
      </c>
      <c r="D26" s="86">
        <v>23586</v>
      </c>
      <c r="E26" s="95">
        <v>3001</v>
      </c>
      <c r="F26" s="95">
        <f t="shared" si="1"/>
        <v>26587</v>
      </c>
    </row>
    <row r="27" spans="1:7" ht="15" customHeight="1" x14ac:dyDescent="0.3">
      <c r="A27" s="193"/>
      <c r="B27" s="196"/>
      <c r="C27" s="97" t="s">
        <v>39</v>
      </c>
      <c r="D27" s="98">
        <v>207793</v>
      </c>
      <c r="E27" s="99">
        <v>198981</v>
      </c>
      <c r="F27" s="99">
        <f t="shared" si="1"/>
        <v>406774</v>
      </c>
    </row>
    <row r="28" spans="1:7" ht="15" customHeight="1" x14ac:dyDescent="0.3">
      <c r="A28" s="193"/>
      <c r="B28" s="197"/>
      <c r="C28" s="81" t="s">
        <v>40</v>
      </c>
      <c r="D28" s="82">
        <v>60320</v>
      </c>
      <c r="E28" s="91">
        <v>34402</v>
      </c>
      <c r="F28" s="91">
        <f t="shared" si="1"/>
        <v>94722</v>
      </c>
    </row>
    <row r="29" spans="1:7" ht="15" customHeight="1" thickBot="1" x14ac:dyDescent="0.35">
      <c r="A29" s="194"/>
      <c r="B29" s="100" t="s">
        <v>45</v>
      </c>
      <c r="C29" s="100"/>
      <c r="D29" s="101">
        <f>SUM(D18:D28)</f>
        <v>710786</v>
      </c>
      <c r="E29" s="102">
        <f>SUM(E18:E28)</f>
        <v>683610</v>
      </c>
      <c r="F29" s="102">
        <f t="shared" si="1"/>
        <v>1394396</v>
      </c>
    </row>
    <row r="30" spans="1:7" ht="15" customHeight="1" x14ac:dyDescent="0.3">
      <c r="A30" s="192">
        <v>2019</v>
      </c>
      <c r="B30" s="81" t="s">
        <v>26</v>
      </c>
      <c r="C30" s="81" t="s">
        <v>32</v>
      </c>
      <c r="D30" s="82">
        <v>879272</v>
      </c>
      <c r="E30" s="91">
        <v>854104</v>
      </c>
      <c r="F30" s="91">
        <f>SUM(D30:E30)</f>
        <v>1733376</v>
      </c>
    </row>
    <row r="31" spans="1:7" ht="15" customHeight="1" x14ac:dyDescent="0.3">
      <c r="A31" s="193"/>
      <c r="B31" s="83" t="s">
        <v>28</v>
      </c>
      <c r="C31" s="87" t="s">
        <v>28</v>
      </c>
      <c r="D31" s="88">
        <v>36804</v>
      </c>
      <c r="E31" s="92">
        <v>37648</v>
      </c>
      <c r="F31" s="92">
        <f t="shared" ref="F31:F41" si="2">SUM(D31:E31)</f>
        <v>74452</v>
      </c>
    </row>
    <row r="32" spans="1:7" ht="15" customHeight="1" x14ac:dyDescent="0.3">
      <c r="A32" s="193"/>
      <c r="B32" s="83" t="s">
        <v>27</v>
      </c>
      <c r="C32" s="83" t="s">
        <v>33</v>
      </c>
      <c r="D32" s="84">
        <v>5466</v>
      </c>
      <c r="E32" s="93">
        <v>5215</v>
      </c>
      <c r="F32" s="93">
        <f t="shared" si="2"/>
        <v>10681</v>
      </c>
    </row>
    <row r="33" spans="1:6" ht="15" customHeight="1" x14ac:dyDescent="0.3">
      <c r="A33" s="193"/>
      <c r="B33" s="195" t="s">
        <v>29</v>
      </c>
      <c r="C33" s="89" t="s">
        <v>34</v>
      </c>
      <c r="D33" s="90">
        <v>23751</v>
      </c>
      <c r="E33" s="94">
        <v>142662</v>
      </c>
      <c r="F33" s="94">
        <f t="shared" si="2"/>
        <v>166413</v>
      </c>
    </row>
    <row r="34" spans="1:6" ht="15" customHeight="1" x14ac:dyDescent="0.3">
      <c r="A34" s="193"/>
      <c r="B34" s="196"/>
      <c r="C34" s="85" t="s">
        <v>35</v>
      </c>
      <c r="D34" s="86">
        <v>7547</v>
      </c>
      <c r="E34" s="95">
        <v>7366</v>
      </c>
      <c r="F34" s="95">
        <f t="shared" si="2"/>
        <v>14913</v>
      </c>
    </row>
    <row r="35" spans="1:6" ht="15" customHeight="1" x14ac:dyDescent="0.3">
      <c r="A35" s="193"/>
      <c r="B35" s="196"/>
      <c r="C35" s="97" t="s">
        <v>49</v>
      </c>
      <c r="D35" s="98">
        <v>8388</v>
      </c>
      <c r="E35" s="99">
        <v>8552</v>
      </c>
      <c r="F35" s="99">
        <f t="shared" si="2"/>
        <v>16940</v>
      </c>
    </row>
    <row r="36" spans="1:6" ht="15" customHeight="1" x14ac:dyDescent="0.3">
      <c r="A36" s="193"/>
      <c r="B36" s="196"/>
      <c r="C36" s="85" t="s">
        <v>36</v>
      </c>
      <c r="D36" s="86">
        <v>27398</v>
      </c>
      <c r="E36" s="95">
        <v>30388</v>
      </c>
      <c r="F36" s="95">
        <f t="shared" si="2"/>
        <v>57786</v>
      </c>
    </row>
    <row r="37" spans="1:6" ht="15" customHeight="1" x14ac:dyDescent="0.3">
      <c r="A37" s="193"/>
      <c r="B37" s="196"/>
      <c r="C37" s="97" t="s">
        <v>37</v>
      </c>
      <c r="D37" s="98">
        <v>13331</v>
      </c>
      <c r="E37" s="99">
        <v>9654</v>
      </c>
      <c r="F37" s="99">
        <f t="shared" si="2"/>
        <v>22985</v>
      </c>
    </row>
    <row r="38" spans="1:6" ht="15" customHeight="1" x14ac:dyDescent="0.3">
      <c r="A38" s="193"/>
      <c r="B38" s="196"/>
      <c r="C38" s="85" t="s">
        <v>38</v>
      </c>
      <c r="D38" s="86">
        <v>52743</v>
      </c>
      <c r="E38" s="95">
        <v>7433</v>
      </c>
      <c r="F38" s="95">
        <f t="shared" si="2"/>
        <v>60176</v>
      </c>
    </row>
    <row r="39" spans="1:6" ht="15" customHeight="1" x14ac:dyDescent="0.3">
      <c r="A39" s="193"/>
      <c r="B39" s="196"/>
      <c r="C39" s="97" t="s">
        <v>39</v>
      </c>
      <c r="D39" s="98">
        <v>423079</v>
      </c>
      <c r="E39" s="99">
        <v>393830</v>
      </c>
      <c r="F39" s="99">
        <f t="shared" si="2"/>
        <v>816909</v>
      </c>
    </row>
    <row r="40" spans="1:6" ht="15" customHeight="1" x14ac:dyDescent="0.3">
      <c r="A40" s="193"/>
      <c r="B40" s="197"/>
      <c r="C40" s="81" t="s">
        <v>40</v>
      </c>
      <c r="D40" s="82">
        <v>117711</v>
      </c>
      <c r="E40" s="91">
        <v>44978</v>
      </c>
      <c r="F40" s="91">
        <f t="shared" si="2"/>
        <v>162689</v>
      </c>
    </row>
    <row r="41" spans="1:6" ht="15" customHeight="1" thickBot="1" x14ac:dyDescent="0.35">
      <c r="A41" s="194"/>
      <c r="B41" s="100" t="s">
        <v>45</v>
      </c>
      <c r="C41" s="100"/>
      <c r="D41" s="101">
        <f>SUM(D30:D40)</f>
        <v>1595490</v>
      </c>
      <c r="E41" s="102">
        <f>SUM(E30:E40)</f>
        <v>1541830</v>
      </c>
      <c r="F41" s="102">
        <f t="shared" si="2"/>
        <v>3137320</v>
      </c>
    </row>
    <row r="42" spans="1:6" ht="15" customHeight="1" x14ac:dyDescent="0.3">
      <c r="A42" s="192">
        <v>2018</v>
      </c>
      <c r="B42" s="81" t="s">
        <v>26</v>
      </c>
      <c r="C42" s="81" t="s">
        <v>32</v>
      </c>
      <c r="D42" s="82">
        <v>791578</v>
      </c>
      <c r="E42" s="91">
        <v>769594</v>
      </c>
      <c r="F42" s="91">
        <f>SUM(D42:E42)</f>
        <v>1561172</v>
      </c>
    </row>
    <row r="43" spans="1:6" ht="15" customHeight="1" x14ac:dyDescent="0.3">
      <c r="A43" s="193"/>
      <c r="B43" s="83" t="s">
        <v>28</v>
      </c>
      <c r="C43" s="87" t="s">
        <v>28</v>
      </c>
      <c r="D43" s="88">
        <v>34492</v>
      </c>
      <c r="E43" s="92">
        <v>33830</v>
      </c>
      <c r="F43" s="92">
        <f t="shared" ref="F43:F53" si="3">SUM(D43:E43)</f>
        <v>68322</v>
      </c>
    </row>
    <row r="44" spans="1:6" ht="15" customHeight="1" x14ac:dyDescent="0.3">
      <c r="A44" s="193"/>
      <c r="B44" s="83" t="s">
        <v>27</v>
      </c>
      <c r="C44" s="83" t="s">
        <v>33</v>
      </c>
      <c r="D44" s="84">
        <v>5127</v>
      </c>
      <c r="E44" s="93">
        <v>5923</v>
      </c>
      <c r="F44" s="93">
        <f t="shared" si="3"/>
        <v>11050</v>
      </c>
    </row>
    <row r="45" spans="1:6" ht="15" customHeight="1" x14ac:dyDescent="0.3">
      <c r="A45" s="193"/>
      <c r="B45" s="195" t="s">
        <v>29</v>
      </c>
      <c r="C45" s="89" t="s">
        <v>34</v>
      </c>
      <c r="D45" s="90">
        <v>26152</v>
      </c>
      <c r="E45" s="94">
        <v>142512</v>
      </c>
      <c r="F45" s="94">
        <f t="shared" si="3"/>
        <v>168664</v>
      </c>
    </row>
    <row r="46" spans="1:6" ht="15" customHeight="1" x14ac:dyDescent="0.3">
      <c r="A46" s="193"/>
      <c r="B46" s="196"/>
      <c r="C46" s="85" t="s">
        <v>35</v>
      </c>
      <c r="D46" s="86">
        <v>7475</v>
      </c>
      <c r="E46" s="95">
        <v>8090</v>
      </c>
      <c r="F46" s="95">
        <f t="shared" si="3"/>
        <v>15565</v>
      </c>
    </row>
    <row r="47" spans="1:6" ht="15" customHeight="1" x14ac:dyDescent="0.3">
      <c r="A47" s="193"/>
      <c r="B47" s="196"/>
      <c r="C47" s="97" t="s">
        <v>49</v>
      </c>
      <c r="D47" s="98">
        <v>6695</v>
      </c>
      <c r="E47" s="99">
        <v>6745</v>
      </c>
      <c r="F47" s="99">
        <f t="shared" si="3"/>
        <v>13440</v>
      </c>
    </row>
    <row r="48" spans="1:6" ht="15" customHeight="1" x14ac:dyDescent="0.3">
      <c r="A48" s="193"/>
      <c r="B48" s="196"/>
      <c r="C48" s="85" t="s">
        <v>36</v>
      </c>
      <c r="D48" s="86">
        <v>25099</v>
      </c>
      <c r="E48" s="95">
        <v>23397</v>
      </c>
      <c r="F48" s="95">
        <f t="shared" si="3"/>
        <v>48496</v>
      </c>
    </row>
    <row r="49" spans="1:6" ht="15" customHeight="1" x14ac:dyDescent="0.3">
      <c r="A49" s="193"/>
      <c r="B49" s="196"/>
      <c r="C49" s="97" t="s">
        <v>37</v>
      </c>
      <c r="D49" s="98">
        <v>12391</v>
      </c>
      <c r="E49" s="99">
        <v>9490</v>
      </c>
      <c r="F49" s="99">
        <f t="shared" si="3"/>
        <v>21881</v>
      </c>
    </row>
    <row r="50" spans="1:6" ht="15" customHeight="1" x14ac:dyDescent="0.3">
      <c r="A50" s="193"/>
      <c r="B50" s="196"/>
      <c r="C50" s="85" t="s">
        <v>38</v>
      </c>
      <c r="D50" s="86">
        <v>55245</v>
      </c>
      <c r="E50" s="95">
        <v>9076</v>
      </c>
      <c r="F50" s="95">
        <f t="shared" si="3"/>
        <v>64321</v>
      </c>
    </row>
    <row r="51" spans="1:6" ht="15" customHeight="1" x14ac:dyDescent="0.3">
      <c r="A51" s="193"/>
      <c r="B51" s="196"/>
      <c r="C51" s="97" t="s">
        <v>39</v>
      </c>
      <c r="D51" s="98">
        <v>405296</v>
      </c>
      <c r="E51" s="99">
        <v>411035</v>
      </c>
      <c r="F51" s="99">
        <f t="shared" si="3"/>
        <v>816331</v>
      </c>
    </row>
    <row r="52" spans="1:6" ht="15" customHeight="1" x14ac:dyDescent="0.3">
      <c r="A52" s="193"/>
      <c r="B52" s="197"/>
      <c r="C52" s="81" t="s">
        <v>40</v>
      </c>
      <c r="D52" s="82">
        <v>106970</v>
      </c>
      <c r="E52" s="91">
        <v>40767</v>
      </c>
      <c r="F52" s="91">
        <f t="shared" si="3"/>
        <v>147737</v>
      </c>
    </row>
    <row r="53" spans="1:6" ht="15" customHeight="1" thickBot="1" x14ac:dyDescent="0.35">
      <c r="A53" s="194"/>
      <c r="B53" s="100" t="s">
        <v>45</v>
      </c>
      <c r="C53" s="100"/>
      <c r="D53" s="101">
        <f>SUM(D42:D52)</f>
        <v>1476520</v>
      </c>
      <c r="E53" s="102">
        <f>SUM(E42:E52)</f>
        <v>1460459</v>
      </c>
      <c r="F53" s="102">
        <f t="shared" si="3"/>
        <v>2936979</v>
      </c>
    </row>
    <row r="54" spans="1:6" ht="15" customHeight="1" x14ac:dyDescent="0.3">
      <c r="A54" s="192">
        <v>2017</v>
      </c>
      <c r="B54" s="81" t="s">
        <v>26</v>
      </c>
      <c r="C54" s="81" t="s">
        <v>32</v>
      </c>
      <c r="D54" s="82">
        <v>783093</v>
      </c>
      <c r="E54" s="91">
        <v>766678</v>
      </c>
      <c r="F54" s="91">
        <f t="shared" ref="F54:F63" si="4">SUM(D54:E54)</f>
        <v>1549771</v>
      </c>
    </row>
    <row r="55" spans="1:6" ht="15" customHeight="1" x14ac:dyDescent="0.3">
      <c r="A55" s="193"/>
      <c r="B55" s="83" t="s">
        <v>28</v>
      </c>
      <c r="C55" s="87" t="s">
        <v>28</v>
      </c>
      <c r="D55" s="88">
        <v>31035</v>
      </c>
      <c r="E55" s="92">
        <v>30629</v>
      </c>
      <c r="F55" s="92">
        <f t="shared" si="4"/>
        <v>61664</v>
      </c>
    </row>
    <row r="56" spans="1:6" ht="15" customHeight="1" x14ac:dyDescent="0.3">
      <c r="A56" s="193"/>
      <c r="B56" s="83" t="s">
        <v>27</v>
      </c>
      <c r="C56" s="83" t="s">
        <v>33</v>
      </c>
      <c r="D56" s="84">
        <v>5283</v>
      </c>
      <c r="E56" s="93">
        <v>5217</v>
      </c>
      <c r="F56" s="93">
        <f t="shared" si="4"/>
        <v>10500</v>
      </c>
    </row>
    <row r="57" spans="1:6" ht="15" customHeight="1" x14ac:dyDescent="0.3">
      <c r="A57" s="193"/>
      <c r="B57" s="195" t="s">
        <v>29</v>
      </c>
      <c r="C57" s="89" t="s">
        <v>34</v>
      </c>
      <c r="D57" s="90">
        <v>18297</v>
      </c>
      <c r="E57" s="94">
        <v>137448</v>
      </c>
      <c r="F57" s="94">
        <f t="shared" si="4"/>
        <v>155745</v>
      </c>
    </row>
    <row r="58" spans="1:6" ht="15" customHeight="1" x14ac:dyDescent="0.3">
      <c r="A58" s="193"/>
      <c r="B58" s="196"/>
      <c r="C58" s="85" t="s">
        <v>35</v>
      </c>
      <c r="D58" s="86">
        <v>9022</v>
      </c>
      <c r="E58" s="95">
        <v>9454</v>
      </c>
      <c r="F58" s="95">
        <f t="shared" si="4"/>
        <v>18476</v>
      </c>
    </row>
    <row r="59" spans="1:6" ht="15" customHeight="1" x14ac:dyDescent="0.3">
      <c r="A59" s="193"/>
      <c r="B59" s="196"/>
      <c r="C59" s="97" t="s">
        <v>49</v>
      </c>
      <c r="D59" s="98">
        <v>978</v>
      </c>
      <c r="E59" s="99">
        <v>734</v>
      </c>
      <c r="F59" s="99">
        <f t="shared" si="4"/>
        <v>1712</v>
      </c>
    </row>
    <row r="60" spans="1:6" ht="15" customHeight="1" x14ac:dyDescent="0.3">
      <c r="A60" s="193"/>
      <c r="B60" s="196"/>
      <c r="C60" s="85" t="s">
        <v>36</v>
      </c>
      <c r="D60" s="86">
        <v>17991</v>
      </c>
      <c r="E60" s="95">
        <v>19092</v>
      </c>
      <c r="F60" s="95">
        <f t="shared" si="4"/>
        <v>37083</v>
      </c>
    </row>
    <row r="61" spans="1:6" ht="15" customHeight="1" x14ac:dyDescent="0.3">
      <c r="A61" s="193"/>
      <c r="B61" s="196"/>
      <c r="C61" s="97" t="s">
        <v>37</v>
      </c>
      <c r="D61" s="98">
        <v>13643</v>
      </c>
      <c r="E61" s="99">
        <v>9461</v>
      </c>
      <c r="F61" s="99">
        <f t="shared" si="4"/>
        <v>23104</v>
      </c>
    </row>
    <row r="62" spans="1:6" ht="15" customHeight="1" x14ac:dyDescent="0.3">
      <c r="A62" s="193"/>
      <c r="B62" s="196"/>
      <c r="C62" s="85" t="s">
        <v>38</v>
      </c>
      <c r="D62" s="86">
        <v>50271</v>
      </c>
      <c r="E62" s="95">
        <v>5642</v>
      </c>
      <c r="F62" s="95">
        <f t="shared" si="4"/>
        <v>55913</v>
      </c>
    </row>
    <row r="63" spans="1:6" ht="15" customHeight="1" x14ac:dyDescent="0.3">
      <c r="A63" s="193"/>
      <c r="B63" s="196"/>
      <c r="C63" s="97" t="s">
        <v>39</v>
      </c>
      <c r="D63" s="98">
        <v>383469</v>
      </c>
      <c r="E63" s="99">
        <v>373552</v>
      </c>
      <c r="F63" s="99">
        <f t="shared" si="4"/>
        <v>757021</v>
      </c>
    </row>
    <row r="64" spans="1:6" ht="15" customHeight="1" x14ac:dyDescent="0.3">
      <c r="A64" s="193"/>
      <c r="B64" s="197"/>
      <c r="C64" s="81" t="s">
        <v>40</v>
      </c>
      <c r="D64" s="82">
        <v>103137</v>
      </c>
      <c r="E64" s="91">
        <v>31264</v>
      </c>
      <c r="F64" s="91">
        <f>SUM(D64:E64)</f>
        <v>134401</v>
      </c>
    </row>
    <row r="65" spans="1:6" ht="15" customHeight="1" thickBot="1" x14ac:dyDescent="0.35">
      <c r="A65" s="194"/>
      <c r="B65" s="100" t="s">
        <v>45</v>
      </c>
      <c r="C65" s="100"/>
      <c r="D65" s="101">
        <f>SUM(D54:D64)</f>
        <v>1416219</v>
      </c>
      <c r="E65" s="102">
        <f>SUM(E54:E64)</f>
        <v>1389171</v>
      </c>
      <c r="F65" s="102">
        <f>SUM(F54:F64)</f>
        <v>2805390</v>
      </c>
    </row>
    <row r="66" spans="1:6" ht="15" customHeight="1" x14ac:dyDescent="0.3">
      <c r="A66" s="192">
        <v>2016</v>
      </c>
      <c r="B66" s="81" t="s">
        <v>26</v>
      </c>
      <c r="C66" s="81" t="s">
        <v>32</v>
      </c>
      <c r="D66" s="82">
        <v>743856</v>
      </c>
      <c r="E66" s="91">
        <v>723182</v>
      </c>
      <c r="F66" s="91">
        <f t="shared" ref="F66:F75" si="5">SUM(D66:E66)</f>
        <v>1467038</v>
      </c>
    </row>
    <row r="67" spans="1:6" ht="15" customHeight="1" x14ac:dyDescent="0.3">
      <c r="A67" s="193"/>
      <c r="B67" s="83" t="s">
        <v>28</v>
      </c>
      <c r="C67" s="87" t="s">
        <v>28</v>
      </c>
      <c r="D67" s="88">
        <v>0</v>
      </c>
      <c r="E67" s="92">
        <v>0</v>
      </c>
      <c r="F67" s="92">
        <f t="shared" si="5"/>
        <v>0</v>
      </c>
    </row>
    <row r="68" spans="1:6" ht="15" customHeight="1" x14ac:dyDescent="0.3">
      <c r="A68" s="193"/>
      <c r="B68" s="83" t="s">
        <v>27</v>
      </c>
      <c r="C68" s="83" t="s">
        <v>33</v>
      </c>
      <c r="D68" s="84">
        <v>4440</v>
      </c>
      <c r="E68" s="93">
        <v>4393</v>
      </c>
      <c r="F68" s="93">
        <f t="shared" si="5"/>
        <v>8833</v>
      </c>
    </row>
    <row r="69" spans="1:6" ht="15" customHeight="1" x14ac:dyDescent="0.3">
      <c r="A69" s="193"/>
      <c r="B69" s="195" t="s">
        <v>29</v>
      </c>
      <c r="C69" s="89" t="s">
        <v>34</v>
      </c>
      <c r="D69" s="90">
        <v>13365</v>
      </c>
      <c r="E69" s="94">
        <v>89522</v>
      </c>
      <c r="F69" s="94">
        <f t="shared" si="5"/>
        <v>102887</v>
      </c>
    </row>
    <row r="70" spans="1:6" ht="15" customHeight="1" x14ac:dyDescent="0.3">
      <c r="A70" s="193"/>
      <c r="B70" s="196"/>
      <c r="C70" s="85" t="s">
        <v>35</v>
      </c>
      <c r="D70" s="86">
        <v>4078</v>
      </c>
      <c r="E70" s="95">
        <v>4259</v>
      </c>
      <c r="F70" s="95">
        <f t="shared" si="5"/>
        <v>8337</v>
      </c>
    </row>
    <row r="71" spans="1:6" ht="15" customHeight="1" x14ac:dyDescent="0.3">
      <c r="A71" s="193"/>
      <c r="B71" s="196"/>
      <c r="C71" s="97" t="s">
        <v>49</v>
      </c>
      <c r="D71" s="98">
        <v>12234</v>
      </c>
      <c r="E71" s="99">
        <v>4459</v>
      </c>
      <c r="F71" s="99">
        <f t="shared" si="5"/>
        <v>16693</v>
      </c>
    </row>
    <row r="72" spans="1:6" ht="15" customHeight="1" x14ac:dyDescent="0.3">
      <c r="A72" s="193"/>
      <c r="B72" s="196"/>
      <c r="C72" s="85" t="s">
        <v>36</v>
      </c>
      <c r="D72" s="86">
        <v>9705</v>
      </c>
      <c r="E72" s="95">
        <v>9983</v>
      </c>
      <c r="F72" s="95">
        <f t="shared" si="5"/>
        <v>19688</v>
      </c>
    </row>
    <row r="73" spans="1:6" ht="15" customHeight="1" x14ac:dyDescent="0.3">
      <c r="A73" s="193"/>
      <c r="B73" s="196"/>
      <c r="C73" s="97" t="s">
        <v>37</v>
      </c>
      <c r="D73" s="98">
        <v>3039</v>
      </c>
      <c r="E73" s="99">
        <v>4159</v>
      </c>
      <c r="F73" s="99">
        <f t="shared" si="5"/>
        <v>7198</v>
      </c>
    </row>
    <row r="74" spans="1:6" ht="15" customHeight="1" x14ac:dyDescent="0.3">
      <c r="A74" s="193"/>
      <c r="B74" s="196"/>
      <c r="C74" s="85" t="s">
        <v>38</v>
      </c>
      <c r="D74" s="86">
        <v>7886</v>
      </c>
      <c r="E74" s="95">
        <v>3658</v>
      </c>
      <c r="F74" s="95">
        <f t="shared" si="5"/>
        <v>11544</v>
      </c>
    </row>
    <row r="75" spans="1:6" ht="15" customHeight="1" x14ac:dyDescent="0.3">
      <c r="A75" s="193"/>
      <c r="B75" s="196"/>
      <c r="C75" s="97" t="s">
        <v>39</v>
      </c>
      <c r="D75" s="98">
        <v>341960</v>
      </c>
      <c r="E75" s="99">
        <v>336127</v>
      </c>
      <c r="F75" s="99">
        <f t="shared" si="5"/>
        <v>678087</v>
      </c>
    </row>
    <row r="76" spans="1:6" ht="15" customHeight="1" x14ac:dyDescent="0.3">
      <c r="A76" s="193"/>
      <c r="B76" s="197"/>
      <c r="C76" s="81" t="s">
        <v>40</v>
      </c>
      <c r="D76" s="82">
        <v>91769</v>
      </c>
      <c r="E76" s="91">
        <v>18261</v>
      </c>
      <c r="F76" s="91">
        <f>SUM(D76:E76)</f>
        <v>110030</v>
      </c>
    </row>
    <row r="77" spans="1:6" ht="15" customHeight="1" thickBot="1" x14ac:dyDescent="0.35">
      <c r="A77" s="194"/>
      <c r="B77" s="100" t="s">
        <v>45</v>
      </c>
      <c r="C77" s="100"/>
      <c r="D77" s="101">
        <f>SUM(D66:D76)</f>
        <v>1232332</v>
      </c>
      <c r="E77" s="102">
        <f>SUM(E66:E76)</f>
        <v>1198003</v>
      </c>
      <c r="F77" s="102">
        <f>SUM(F66:F76)</f>
        <v>2430335</v>
      </c>
    </row>
    <row r="78" spans="1:6" ht="15" customHeight="1" x14ac:dyDescent="0.3">
      <c r="A78" s="192">
        <v>2015</v>
      </c>
      <c r="B78" s="81" t="s">
        <v>26</v>
      </c>
      <c r="C78" s="81" t="s">
        <v>32</v>
      </c>
      <c r="D78" s="82">
        <v>706120</v>
      </c>
      <c r="E78" s="91">
        <v>695573</v>
      </c>
      <c r="F78" s="91">
        <f t="shared" ref="F78:F85" si="6">SUM(D78:E78)</f>
        <v>1401693</v>
      </c>
    </row>
    <row r="79" spans="1:6" ht="15" customHeight="1" x14ac:dyDescent="0.3">
      <c r="A79" s="193"/>
      <c r="B79" s="83" t="s">
        <v>28</v>
      </c>
      <c r="C79" s="87" t="s">
        <v>28</v>
      </c>
      <c r="D79" s="88">
        <v>229</v>
      </c>
      <c r="E79" s="92">
        <v>160</v>
      </c>
      <c r="F79" s="92">
        <f t="shared" si="6"/>
        <v>389</v>
      </c>
    </row>
    <row r="80" spans="1:6" ht="15" customHeight="1" x14ac:dyDescent="0.3">
      <c r="A80" s="193"/>
      <c r="B80" s="83" t="s">
        <v>27</v>
      </c>
      <c r="C80" s="83" t="s">
        <v>33</v>
      </c>
      <c r="D80" s="84">
        <v>6244</v>
      </c>
      <c r="E80" s="93">
        <v>5691</v>
      </c>
      <c r="F80" s="93">
        <f t="shared" si="6"/>
        <v>11935</v>
      </c>
    </row>
    <row r="81" spans="1:6" ht="15" customHeight="1" x14ac:dyDescent="0.3">
      <c r="A81" s="193"/>
      <c r="B81" s="195" t="s">
        <v>29</v>
      </c>
      <c r="C81" s="89" t="s">
        <v>34</v>
      </c>
      <c r="D81" s="90">
        <v>12999</v>
      </c>
      <c r="E81" s="94">
        <v>72053</v>
      </c>
      <c r="F81" s="94">
        <f t="shared" si="6"/>
        <v>85052</v>
      </c>
    </row>
    <row r="82" spans="1:6" ht="15" customHeight="1" x14ac:dyDescent="0.3">
      <c r="A82" s="193"/>
      <c r="B82" s="196"/>
      <c r="C82" s="85" t="s">
        <v>35</v>
      </c>
      <c r="D82" s="86">
        <v>4050</v>
      </c>
      <c r="E82" s="95">
        <v>4111</v>
      </c>
      <c r="F82" s="95">
        <f t="shared" si="6"/>
        <v>8161</v>
      </c>
    </row>
    <row r="83" spans="1:6" ht="15" customHeight="1" x14ac:dyDescent="0.3">
      <c r="A83" s="193"/>
      <c r="B83" s="196"/>
      <c r="C83" s="97" t="s">
        <v>49</v>
      </c>
      <c r="D83" s="98">
        <v>9544</v>
      </c>
      <c r="E83" s="99">
        <v>9344</v>
      </c>
      <c r="F83" s="99">
        <f t="shared" si="6"/>
        <v>18888</v>
      </c>
    </row>
    <row r="84" spans="1:6" ht="15" customHeight="1" x14ac:dyDescent="0.3">
      <c r="A84" s="193"/>
      <c r="B84" s="196"/>
      <c r="C84" s="85" t="s">
        <v>36</v>
      </c>
      <c r="D84" s="86">
        <v>8292</v>
      </c>
      <c r="E84" s="95">
        <v>8390</v>
      </c>
      <c r="F84" s="95">
        <f t="shared" si="6"/>
        <v>16682</v>
      </c>
    </row>
    <row r="85" spans="1:6" ht="15" customHeight="1" x14ac:dyDescent="0.3">
      <c r="A85" s="193"/>
      <c r="B85" s="196"/>
      <c r="C85" s="97" t="s">
        <v>37</v>
      </c>
      <c r="D85" s="98">
        <v>2699</v>
      </c>
      <c r="E85" s="99">
        <v>4310</v>
      </c>
      <c r="F85" s="99">
        <f t="shared" si="6"/>
        <v>7009</v>
      </c>
    </row>
    <row r="86" spans="1:6" ht="15" customHeight="1" x14ac:dyDescent="0.3">
      <c r="A86" s="193"/>
      <c r="B86" s="196"/>
      <c r="C86" s="85" t="s">
        <v>38</v>
      </c>
      <c r="D86" s="86">
        <v>6367</v>
      </c>
      <c r="E86" s="95">
        <v>3756</v>
      </c>
      <c r="F86" s="95">
        <f t="shared" ref="F86:F87" si="7">SUM(D86:E86)</f>
        <v>10123</v>
      </c>
    </row>
    <row r="87" spans="1:6" ht="15" customHeight="1" x14ac:dyDescent="0.3">
      <c r="A87" s="193"/>
      <c r="B87" s="196"/>
      <c r="C87" s="97" t="s">
        <v>39</v>
      </c>
      <c r="D87" s="98">
        <v>321848</v>
      </c>
      <c r="E87" s="99">
        <v>294121</v>
      </c>
      <c r="F87" s="99">
        <f t="shared" si="7"/>
        <v>615969</v>
      </c>
    </row>
    <row r="88" spans="1:6" ht="15" customHeight="1" x14ac:dyDescent="0.3">
      <c r="A88" s="193"/>
      <c r="B88" s="197"/>
      <c r="C88" s="81" t="s">
        <v>40</v>
      </c>
      <c r="D88" s="82">
        <v>75208</v>
      </c>
      <c r="E88" s="91">
        <v>16995</v>
      </c>
      <c r="F88" s="91">
        <f>SUM(D88:E88)</f>
        <v>92203</v>
      </c>
    </row>
    <row r="89" spans="1:6" ht="15" customHeight="1" thickBot="1" x14ac:dyDescent="0.35">
      <c r="A89" s="194"/>
      <c r="B89" s="100" t="s">
        <v>45</v>
      </c>
      <c r="C89" s="100"/>
      <c r="D89" s="101">
        <f>SUM(D78:D88)</f>
        <v>1153600</v>
      </c>
      <c r="E89" s="102">
        <f>SUM(E78:E88)</f>
        <v>1114504</v>
      </c>
      <c r="F89" s="102">
        <f>SUM(F78:F88)</f>
        <v>2268104</v>
      </c>
    </row>
    <row r="90" spans="1:6" ht="15" customHeight="1" x14ac:dyDescent="0.3">
      <c r="A90" s="192">
        <v>2014</v>
      </c>
      <c r="B90" s="81" t="s">
        <v>26</v>
      </c>
      <c r="C90" s="81" t="s">
        <v>32</v>
      </c>
      <c r="D90" s="82">
        <v>833880</v>
      </c>
      <c r="E90" s="91">
        <v>798380</v>
      </c>
      <c r="F90" s="91">
        <f t="shared" ref="F90:F99" si="8">SUM(D90:E90)</f>
        <v>1632260</v>
      </c>
    </row>
    <row r="91" spans="1:6" ht="15" customHeight="1" x14ac:dyDescent="0.3">
      <c r="A91" s="193"/>
      <c r="B91" s="83" t="s">
        <v>28</v>
      </c>
      <c r="C91" s="87" t="s">
        <v>28</v>
      </c>
      <c r="D91" s="88">
        <v>35451</v>
      </c>
      <c r="E91" s="92">
        <v>35218</v>
      </c>
      <c r="F91" s="92">
        <f>SUM(D91:E91)</f>
        <v>70669</v>
      </c>
    </row>
    <row r="92" spans="1:6" ht="15" customHeight="1" x14ac:dyDescent="0.3">
      <c r="A92" s="193"/>
      <c r="B92" s="83" t="s">
        <v>27</v>
      </c>
      <c r="C92" s="83" t="s">
        <v>33</v>
      </c>
      <c r="D92" s="84">
        <v>4779</v>
      </c>
      <c r="E92" s="93">
        <v>4492</v>
      </c>
      <c r="F92" s="93">
        <f>SUM(D92:E92)</f>
        <v>9271</v>
      </c>
    </row>
    <row r="93" spans="1:6" ht="15" customHeight="1" x14ac:dyDescent="0.3">
      <c r="A93" s="193"/>
      <c r="B93" s="195" t="s">
        <v>29</v>
      </c>
      <c r="C93" s="89" t="s">
        <v>34</v>
      </c>
      <c r="D93" s="90">
        <v>13292</v>
      </c>
      <c r="E93" s="94">
        <v>70061</v>
      </c>
      <c r="F93" s="94">
        <f t="shared" si="8"/>
        <v>83353</v>
      </c>
    </row>
    <row r="94" spans="1:6" ht="15" customHeight="1" x14ac:dyDescent="0.3">
      <c r="A94" s="193"/>
      <c r="B94" s="196"/>
      <c r="C94" s="85" t="s">
        <v>35</v>
      </c>
      <c r="D94" s="86">
        <v>2699</v>
      </c>
      <c r="E94" s="95">
        <v>3127</v>
      </c>
      <c r="F94" s="95">
        <f>SUM(D94:E94)</f>
        <v>5826</v>
      </c>
    </row>
    <row r="95" spans="1:6" ht="15" customHeight="1" x14ac:dyDescent="0.3">
      <c r="A95" s="193"/>
      <c r="B95" s="196"/>
      <c r="C95" s="97" t="s">
        <v>49</v>
      </c>
      <c r="D95" s="98">
        <v>11152</v>
      </c>
      <c r="E95" s="99">
        <v>10604</v>
      </c>
      <c r="F95" s="99">
        <f t="shared" ref="F95:F97" si="9">SUM(D95:E95)</f>
        <v>21756</v>
      </c>
    </row>
    <row r="96" spans="1:6" ht="15" customHeight="1" x14ac:dyDescent="0.3">
      <c r="A96" s="193"/>
      <c r="B96" s="196"/>
      <c r="C96" s="85" t="s">
        <v>36</v>
      </c>
      <c r="D96" s="86">
        <v>8410</v>
      </c>
      <c r="E96" s="95">
        <v>8000</v>
      </c>
      <c r="F96" s="95">
        <f t="shared" si="9"/>
        <v>16410</v>
      </c>
    </row>
    <row r="97" spans="1:6" ht="15" customHeight="1" x14ac:dyDescent="0.3">
      <c r="A97" s="193"/>
      <c r="B97" s="196"/>
      <c r="C97" s="97" t="s">
        <v>37</v>
      </c>
      <c r="D97" s="98">
        <v>2842</v>
      </c>
      <c r="E97" s="99">
        <v>3976</v>
      </c>
      <c r="F97" s="99">
        <f t="shared" si="9"/>
        <v>6818</v>
      </c>
    </row>
    <row r="98" spans="1:6" ht="15" customHeight="1" x14ac:dyDescent="0.3">
      <c r="A98" s="193"/>
      <c r="B98" s="196"/>
      <c r="C98" s="85" t="s">
        <v>38</v>
      </c>
      <c r="D98" s="86">
        <v>5297</v>
      </c>
      <c r="E98" s="95">
        <v>3203</v>
      </c>
      <c r="F98" s="95">
        <f>SUM(D98:E98)</f>
        <v>8500</v>
      </c>
    </row>
    <row r="99" spans="1:6" ht="15" customHeight="1" x14ac:dyDescent="0.3">
      <c r="A99" s="193"/>
      <c r="B99" s="196"/>
      <c r="C99" s="97" t="s">
        <v>39</v>
      </c>
      <c r="D99" s="98">
        <v>377461</v>
      </c>
      <c r="E99" s="99">
        <v>364048</v>
      </c>
      <c r="F99" s="99">
        <f t="shared" si="8"/>
        <v>741509</v>
      </c>
    </row>
    <row r="100" spans="1:6" ht="15" customHeight="1" x14ac:dyDescent="0.3">
      <c r="A100" s="193"/>
      <c r="B100" s="197"/>
      <c r="C100" s="81" t="s">
        <v>40</v>
      </c>
      <c r="D100" s="82">
        <v>72722</v>
      </c>
      <c r="E100" s="91">
        <v>16895</v>
      </c>
      <c r="F100" s="91">
        <f>SUM(D100:E100)</f>
        <v>89617</v>
      </c>
    </row>
    <row r="101" spans="1:6" ht="15" customHeight="1" thickBot="1" x14ac:dyDescent="0.35">
      <c r="A101" s="194"/>
      <c r="B101" s="100" t="s">
        <v>45</v>
      </c>
      <c r="C101" s="100"/>
      <c r="D101" s="101">
        <f>SUM(D90:D100)</f>
        <v>1367985</v>
      </c>
      <c r="E101" s="102">
        <f>SUM(E90:E100)</f>
        <v>1318004</v>
      </c>
      <c r="F101" s="102">
        <f>SUM(F90:F100)</f>
        <v>2685989</v>
      </c>
    </row>
    <row r="102" spans="1:6" ht="15" customHeight="1" x14ac:dyDescent="0.3">
      <c r="A102" s="199">
        <v>2013</v>
      </c>
      <c r="B102" s="81" t="s">
        <v>26</v>
      </c>
      <c r="C102" s="81" t="s">
        <v>32</v>
      </c>
      <c r="D102" s="82">
        <v>698193</v>
      </c>
      <c r="E102" s="91">
        <v>696518</v>
      </c>
      <c r="F102" s="91">
        <f t="shared" ref="F102:F111" si="10">SUM(D102:E102)</f>
        <v>1394711</v>
      </c>
    </row>
    <row r="103" spans="1:6" ht="15" customHeight="1" x14ac:dyDescent="0.3">
      <c r="A103" s="193"/>
      <c r="B103" s="83" t="s">
        <v>28</v>
      </c>
      <c r="C103" s="87" t="s">
        <v>28</v>
      </c>
      <c r="D103" s="88">
        <v>0</v>
      </c>
      <c r="E103" s="92">
        <v>0</v>
      </c>
      <c r="F103" s="92">
        <f t="shared" si="10"/>
        <v>0</v>
      </c>
    </row>
    <row r="104" spans="1:6" ht="15" customHeight="1" x14ac:dyDescent="0.3">
      <c r="A104" s="193"/>
      <c r="B104" s="83" t="s">
        <v>27</v>
      </c>
      <c r="C104" s="83" t="s">
        <v>33</v>
      </c>
      <c r="D104" s="84">
        <v>5091</v>
      </c>
      <c r="E104" s="93">
        <v>5700</v>
      </c>
      <c r="F104" s="93">
        <f t="shared" si="10"/>
        <v>10791</v>
      </c>
    </row>
    <row r="105" spans="1:6" ht="15" customHeight="1" x14ac:dyDescent="0.3">
      <c r="A105" s="193"/>
      <c r="B105" s="195" t="s">
        <v>29</v>
      </c>
      <c r="C105" s="89" t="s">
        <v>34</v>
      </c>
      <c r="D105" s="90">
        <v>14740</v>
      </c>
      <c r="E105" s="94">
        <v>75966</v>
      </c>
      <c r="F105" s="94">
        <f t="shared" si="10"/>
        <v>90706</v>
      </c>
    </row>
    <row r="106" spans="1:6" ht="15" customHeight="1" x14ac:dyDescent="0.3">
      <c r="A106" s="193"/>
      <c r="B106" s="196"/>
      <c r="C106" s="85" t="s">
        <v>35</v>
      </c>
      <c r="D106" s="86">
        <v>2737</v>
      </c>
      <c r="E106" s="95">
        <v>2808</v>
      </c>
      <c r="F106" s="95">
        <f t="shared" si="10"/>
        <v>5545</v>
      </c>
    </row>
    <row r="107" spans="1:6" ht="15" customHeight="1" x14ac:dyDescent="0.3">
      <c r="A107" s="193"/>
      <c r="B107" s="196"/>
      <c r="C107" s="97" t="s">
        <v>49</v>
      </c>
      <c r="D107" s="98">
        <v>11209</v>
      </c>
      <c r="E107" s="99">
        <v>10687</v>
      </c>
      <c r="F107" s="99">
        <f t="shared" si="10"/>
        <v>21896</v>
      </c>
    </row>
    <row r="108" spans="1:6" ht="15" customHeight="1" x14ac:dyDescent="0.3">
      <c r="A108" s="193"/>
      <c r="B108" s="196"/>
      <c r="C108" s="85" t="s">
        <v>36</v>
      </c>
      <c r="D108" s="86">
        <v>11391</v>
      </c>
      <c r="E108" s="95">
        <v>20075</v>
      </c>
      <c r="F108" s="95">
        <f t="shared" si="10"/>
        <v>31466</v>
      </c>
    </row>
    <row r="109" spans="1:6" ht="15" customHeight="1" x14ac:dyDescent="0.3">
      <c r="A109" s="193"/>
      <c r="B109" s="196"/>
      <c r="C109" s="97" t="s">
        <v>37</v>
      </c>
      <c r="D109" s="98">
        <v>2154</v>
      </c>
      <c r="E109" s="99">
        <v>3631</v>
      </c>
      <c r="F109" s="99">
        <f t="shared" si="10"/>
        <v>5785</v>
      </c>
    </row>
    <row r="110" spans="1:6" ht="15" customHeight="1" x14ac:dyDescent="0.3">
      <c r="A110" s="193"/>
      <c r="B110" s="196"/>
      <c r="C110" s="85" t="s">
        <v>38</v>
      </c>
      <c r="D110" s="86">
        <v>3704</v>
      </c>
      <c r="E110" s="95">
        <v>2043</v>
      </c>
      <c r="F110" s="95">
        <f t="shared" si="10"/>
        <v>5747</v>
      </c>
    </row>
    <row r="111" spans="1:6" ht="15" customHeight="1" x14ac:dyDescent="0.3">
      <c r="A111" s="193"/>
      <c r="B111" s="196"/>
      <c r="C111" s="97" t="s">
        <v>39</v>
      </c>
      <c r="D111" s="98">
        <v>385128</v>
      </c>
      <c r="E111" s="99">
        <v>379756</v>
      </c>
      <c r="F111" s="99">
        <f t="shared" si="10"/>
        <v>764884</v>
      </c>
    </row>
    <row r="112" spans="1:6" ht="15" customHeight="1" x14ac:dyDescent="0.3">
      <c r="A112" s="193"/>
      <c r="B112" s="197"/>
      <c r="C112" s="81" t="s">
        <v>40</v>
      </c>
      <c r="D112" s="82">
        <v>92203</v>
      </c>
      <c r="E112" s="91">
        <v>22406</v>
      </c>
      <c r="F112" s="91">
        <f>SUM(D112:E112)</f>
        <v>114609</v>
      </c>
    </row>
    <row r="113" spans="1:6" ht="15" customHeight="1" thickBot="1" x14ac:dyDescent="0.35">
      <c r="A113" s="194"/>
      <c r="B113" s="100" t="s">
        <v>45</v>
      </c>
      <c r="C113" s="100"/>
      <c r="D113" s="101">
        <f>SUM(D102:D112)</f>
        <v>1226550</v>
      </c>
      <c r="E113" s="102">
        <f>SUM(E102:E112)</f>
        <v>1219590</v>
      </c>
      <c r="F113" s="102">
        <f>SUM(F102:F112)</f>
        <v>2446140</v>
      </c>
    </row>
    <row r="114" spans="1:6" ht="15" customHeight="1" x14ac:dyDescent="0.3">
      <c r="A114" s="198" t="s">
        <v>132</v>
      </c>
      <c r="B114" s="198"/>
      <c r="C114" s="198"/>
      <c r="D114" s="96"/>
    </row>
  </sheetData>
  <mergeCells count="21">
    <mergeCell ref="A114:C114"/>
    <mergeCell ref="A102:A113"/>
    <mergeCell ref="A90:A101"/>
    <mergeCell ref="A78:A89"/>
    <mergeCell ref="B105:B112"/>
    <mergeCell ref="B93:B100"/>
    <mergeCell ref="B81:B88"/>
    <mergeCell ref="A2:F2"/>
    <mergeCell ref="A42:A53"/>
    <mergeCell ref="B45:B52"/>
    <mergeCell ref="A66:A77"/>
    <mergeCell ref="B69:B76"/>
    <mergeCell ref="A54:A65"/>
    <mergeCell ref="B57:B64"/>
    <mergeCell ref="B33:B40"/>
    <mergeCell ref="A30:A41"/>
    <mergeCell ref="A18:A29"/>
    <mergeCell ref="B21:B28"/>
    <mergeCell ref="A5:A17"/>
    <mergeCell ref="B9:B16"/>
    <mergeCell ref="B7:B8"/>
  </mergeCells>
  <pageMargins left="0.70866141732283472" right="0.70866141732283472" top="0.74803149606299213" bottom="0.74803149606299213" header="0.31496062992125984" footer="0.31496062992125984"/>
  <pageSetup paperSize="9" scale="49" orientation="landscape" r:id="rId1"/>
  <headerFooter>
    <oddHeader>&amp;R&amp;G</oddHeader>
    <oddFooter>&amp;L&amp;F&amp;C&amp;P / &amp;N&amp;R&amp;A</oddFooter>
  </headerFooter>
  <rowBreaks count="1" manualBreakCount="1">
    <brk id="89" max="16383" man="1"/>
  </rowBreaks>
  <colBreaks count="1" manualBreakCount="1">
    <brk id="6" max="1048575" man="1"/>
  </colBreaks>
  <ignoredErrors>
    <ignoredError sqref="F65 F77 F89 F101" formula="1"/>
  </ignoredError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56140-270F-4450-94B1-41297CCC710A}">
  <sheetPr>
    <tabColor theme="6"/>
  </sheetPr>
  <dimension ref="A3:L18"/>
  <sheetViews>
    <sheetView showGridLines="0" zoomScaleNormal="100" workbookViewId="0">
      <pane xSplit="1" topLeftCell="B1" activePane="topRight" state="frozen"/>
      <selection pane="topRight" activeCell="L5" sqref="L5:L14"/>
    </sheetView>
  </sheetViews>
  <sheetFormatPr defaultRowHeight="10.199999999999999" x14ac:dyDescent="0.2"/>
  <cols>
    <col min="1" max="1" width="12.44140625" style="3" customWidth="1"/>
    <col min="2" max="2" width="16.77734375" style="3" customWidth="1"/>
    <col min="3" max="16384" width="8.88671875" style="3"/>
  </cols>
  <sheetData>
    <row r="3" spans="1:12" ht="15" customHeight="1" x14ac:dyDescent="0.2">
      <c r="A3" s="200" t="s">
        <v>120</v>
      </c>
      <c r="B3" s="200"/>
      <c r="C3" s="200"/>
      <c r="D3" s="200"/>
      <c r="E3" s="200"/>
      <c r="F3" s="200"/>
      <c r="G3" s="200"/>
      <c r="H3" s="200"/>
      <c r="I3" s="200"/>
      <c r="J3" s="200"/>
      <c r="K3" s="200"/>
      <c r="L3" s="200"/>
    </row>
    <row r="4" spans="1:12" ht="15" customHeight="1" x14ac:dyDescent="0.2">
      <c r="A4" s="103" t="s">
        <v>31</v>
      </c>
      <c r="B4" s="103"/>
      <c r="C4" s="104">
        <v>2013</v>
      </c>
      <c r="D4" s="104">
        <v>2014</v>
      </c>
      <c r="E4" s="104">
        <v>2015</v>
      </c>
      <c r="F4" s="104">
        <v>2016</v>
      </c>
      <c r="G4" s="104">
        <v>2017</v>
      </c>
      <c r="H4" s="104">
        <v>2018</v>
      </c>
      <c r="I4" s="104">
        <v>2019</v>
      </c>
      <c r="J4" s="104">
        <v>2020</v>
      </c>
      <c r="K4" s="104">
        <v>2021</v>
      </c>
      <c r="L4" s="104">
        <v>2022</v>
      </c>
    </row>
    <row r="5" spans="1:12" ht="20.399999999999999" x14ac:dyDescent="0.2">
      <c r="A5" s="202" t="s">
        <v>32</v>
      </c>
      <c r="B5" s="113" t="s">
        <v>117</v>
      </c>
      <c r="C5" s="114">
        <v>177</v>
      </c>
      <c r="D5" s="114">
        <v>160</v>
      </c>
      <c r="E5" s="42">
        <v>170</v>
      </c>
      <c r="F5" s="42">
        <v>165</v>
      </c>
      <c r="G5" s="42">
        <v>131</v>
      </c>
      <c r="H5" s="42">
        <v>187</v>
      </c>
      <c r="I5" s="42">
        <v>204</v>
      </c>
      <c r="J5" s="42">
        <v>24</v>
      </c>
      <c r="K5" s="42">
        <v>118</v>
      </c>
      <c r="L5" s="42">
        <v>227</v>
      </c>
    </row>
    <row r="6" spans="1:12" ht="15" customHeight="1" x14ac:dyDescent="0.2">
      <c r="A6" s="203"/>
      <c r="B6" s="115" t="s">
        <v>118</v>
      </c>
      <c r="C6" s="116">
        <v>270020</v>
      </c>
      <c r="D6" s="116">
        <v>242951</v>
      </c>
      <c r="E6" s="116">
        <v>219805</v>
      </c>
      <c r="F6" s="116">
        <v>238780</v>
      </c>
      <c r="G6" s="116">
        <v>181693</v>
      </c>
      <c r="H6" s="116">
        <v>297929</v>
      </c>
      <c r="I6" s="116">
        <v>307043</v>
      </c>
      <c r="J6" s="116">
        <v>19998</v>
      </c>
      <c r="K6" s="116">
        <v>119930</v>
      </c>
      <c r="L6" s="116">
        <v>304257</v>
      </c>
    </row>
    <row r="7" spans="1:12" ht="20.399999999999999" x14ac:dyDescent="0.2">
      <c r="A7" s="204" t="s">
        <v>42</v>
      </c>
      <c r="B7" s="117" t="s">
        <v>117</v>
      </c>
      <c r="C7" s="118">
        <v>47</v>
      </c>
      <c r="D7" s="118">
        <v>38</v>
      </c>
      <c r="E7" s="119">
        <v>59</v>
      </c>
      <c r="F7" s="119">
        <v>86</v>
      </c>
      <c r="G7" s="119">
        <v>84</v>
      </c>
      <c r="H7" s="119">
        <v>78</v>
      </c>
      <c r="I7" s="119">
        <v>132</v>
      </c>
      <c r="J7" s="119">
        <v>10</v>
      </c>
      <c r="K7" s="119">
        <v>76</v>
      </c>
      <c r="L7" s="119">
        <v>121</v>
      </c>
    </row>
    <row r="8" spans="1:12" ht="15" customHeight="1" x14ac:dyDescent="0.2">
      <c r="A8" s="205"/>
      <c r="B8" s="120" t="s">
        <v>118</v>
      </c>
      <c r="C8" s="121">
        <v>124205</v>
      </c>
      <c r="D8" s="121">
        <v>33304</v>
      </c>
      <c r="E8" s="121">
        <v>96612</v>
      </c>
      <c r="F8" s="121">
        <v>147915</v>
      </c>
      <c r="G8" s="121">
        <v>128067</v>
      </c>
      <c r="H8" s="121">
        <v>139944</v>
      </c>
      <c r="I8" s="121">
        <v>265956</v>
      </c>
      <c r="J8" s="121">
        <v>105</v>
      </c>
      <c r="K8" s="121">
        <v>45619</v>
      </c>
      <c r="L8" s="121">
        <v>179681</v>
      </c>
    </row>
    <row r="9" spans="1:12" ht="20.399999999999999" x14ac:dyDescent="0.2">
      <c r="A9" s="206" t="s">
        <v>121</v>
      </c>
      <c r="B9" s="122" t="s">
        <v>117</v>
      </c>
      <c r="C9" s="123">
        <v>52</v>
      </c>
      <c r="D9" s="123">
        <v>66</v>
      </c>
      <c r="E9" s="123">
        <v>52</v>
      </c>
      <c r="F9" s="123">
        <v>49</v>
      </c>
      <c r="G9" s="123">
        <v>43</v>
      </c>
      <c r="H9" s="123">
        <v>24</v>
      </c>
      <c r="I9" s="123">
        <v>37</v>
      </c>
      <c r="J9" s="123">
        <v>0</v>
      </c>
      <c r="K9" s="123">
        <v>42</v>
      </c>
      <c r="L9" s="123">
        <v>40</v>
      </c>
    </row>
    <row r="10" spans="1:12" ht="15" customHeight="1" x14ac:dyDescent="0.2">
      <c r="A10" s="203"/>
      <c r="B10" s="124" t="s">
        <v>118</v>
      </c>
      <c r="C10" s="116">
        <v>43817</v>
      </c>
      <c r="D10" s="116">
        <v>46432</v>
      </c>
      <c r="E10" s="116">
        <v>37762</v>
      </c>
      <c r="F10" s="116">
        <v>26560</v>
      </c>
      <c r="G10" s="116">
        <v>28972</v>
      </c>
      <c r="H10" s="116">
        <v>13616</v>
      </c>
      <c r="I10" s="116">
        <v>32500</v>
      </c>
      <c r="J10" s="116">
        <v>0</v>
      </c>
      <c r="K10" s="116">
        <v>18512</v>
      </c>
      <c r="L10" s="116">
        <v>15785</v>
      </c>
    </row>
    <row r="11" spans="1:12" ht="20.399999999999999" x14ac:dyDescent="0.2">
      <c r="A11" s="204" t="s">
        <v>122</v>
      </c>
      <c r="B11" s="117" t="s">
        <v>117</v>
      </c>
      <c r="C11" s="119">
        <v>5</v>
      </c>
      <c r="D11" s="119">
        <v>18</v>
      </c>
      <c r="E11" s="119">
        <v>11</v>
      </c>
      <c r="F11" s="119">
        <v>3</v>
      </c>
      <c r="G11" s="119">
        <v>21</v>
      </c>
      <c r="H11" s="119">
        <v>16</v>
      </c>
      <c r="I11" s="119">
        <v>24</v>
      </c>
      <c r="J11" s="119">
        <v>0</v>
      </c>
      <c r="K11" s="119">
        <v>8</v>
      </c>
      <c r="L11" s="119">
        <v>14</v>
      </c>
    </row>
    <row r="12" spans="1:12" ht="15" customHeight="1" x14ac:dyDescent="0.2">
      <c r="A12" s="205"/>
      <c r="B12" s="120" t="s">
        <v>118</v>
      </c>
      <c r="C12" s="121">
        <v>1336</v>
      </c>
      <c r="D12" s="121">
        <v>4220</v>
      </c>
      <c r="E12" s="121">
        <v>1076</v>
      </c>
      <c r="F12" s="121">
        <v>400</v>
      </c>
      <c r="G12" s="121">
        <v>1301</v>
      </c>
      <c r="H12" s="121">
        <v>741</v>
      </c>
      <c r="I12" s="121">
        <v>1769</v>
      </c>
      <c r="J12" s="121">
        <v>0</v>
      </c>
      <c r="K12" s="121">
        <v>446</v>
      </c>
      <c r="L12" s="121">
        <v>669</v>
      </c>
    </row>
    <row r="13" spans="1:12" ht="20.399999999999999" x14ac:dyDescent="0.2">
      <c r="A13" s="206" t="s">
        <v>41</v>
      </c>
      <c r="B13" s="122" t="s">
        <v>117</v>
      </c>
      <c r="C13" s="123">
        <v>1</v>
      </c>
      <c r="D13" s="123">
        <v>4</v>
      </c>
      <c r="E13" s="123">
        <v>1</v>
      </c>
      <c r="F13" s="123">
        <v>0</v>
      </c>
      <c r="G13" s="123">
        <v>0</v>
      </c>
      <c r="H13" s="123">
        <v>3</v>
      </c>
      <c r="I13" s="123">
        <v>0</v>
      </c>
      <c r="J13" s="123">
        <v>0</v>
      </c>
      <c r="K13" s="123">
        <v>0</v>
      </c>
      <c r="L13" s="123">
        <v>0</v>
      </c>
    </row>
    <row r="14" spans="1:12" ht="15" customHeight="1" x14ac:dyDescent="0.2">
      <c r="A14" s="203"/>
      <c r="B14" s="124" t="s">
        <v>118</v>
      </c>
      <c r="C14" s="116">
        <v>910</v>
      </c>
      <c r="D14" s="116">
        <v>2802</v>
      </c>
      <c r="E14" s="116">
        <v>444</v>
      </c>
      <c r="F14" s="116">
        <v>0</v>
      </c>
      <c r="G14" s="116">
        <v>0</v>
      </c>
      <c r="H14" s="116">
        <v>1447</v>
      </c>
      <c r="I14" s="116">
        <v>0</v>
      </c>
      <c r="J14" s="116">
        <v>0</v>
      </c>
      <c r="K14" s="116">
        <v>0</v>
      </c>
      <c r="L14" s="116">
        <v>0</v>
      </c>
    </row>
    <row r="15" spans="1:12" ht="20.399999999999999" x14ac:dyDescent="0.2">
      <c r="A15" s="201" t="s">
        <v>123</v>
      </c>
      <c r="B15" s="106" t="s">
        <v>117</v>
      </c>
      <c r="C15" s="107">
        <f>C5+C7+C9+C11+C13</f>
        <v>282</v>
      </c>
      <c r="D15" s="107">
        <f t="shared" ref="D15:K15" si="0">D5+D7+D9+D11+D13</f>
        <v>286</v>
      </c>
      <c r="E15" s="107">
        <f t="shared" si="0"/>
        <v>293</v>
      </c>
      <c r="F15" s="107">
        <f t="shared" si="0"/>
        <v>303</v>
      </c>
      <c r="G15" s="107">
        <f t="shared" si="0"/>
        <v>279</v>
      </c>
      <c r="H15" s="107">
        <f t="shared" si="0"/>
        <v>308</v>
      </c>
      <c r="I15" s="107">
        <f t="shared" si="0"/>
        <v>397</v>
      </c>
      <c r="J15" s="107">
        <f t="shared" si="0"/>
        <v>34</v>
      </c>
      <c r="K15" s="107">
        <f t="shared" si="0"/>
        <v>244</v>
      </c>
      <c r="L15" s="107">
        <f t="shared" ref="L15" si="1">L5+L7+L9+L11+L13</f>
        <v>402</v>
      </c>
    </row>
    <row r="16" spans="1:12" ht="15" customHeight="1" x14ac:dyDescent="0.2">
      <c r="A16" s="201"/>
      <c r="B16" s="107" t="s">
        <v>118</v>
      </c>
      <c r="C16" s="107">
        <f>C6+C8+C10+C12+C14</f>
        <v>440288</v>
      </c>
      <c r="D16" s="107">
        <f t="shared" ref="D16:K16" si="2">D6+D8+D10+D12+D14</f>
        <v>329709</v>
      </c>
      <c r="E16" s="107">
        <f t="shared" si="2"/>
        <v>355699</v>
      </c>
      <c r="F16" s="107">
        <f t="shared" si="2"/>
        <v>413655</v>
      </c>
      <c r="G16" s="107">
        <f t="shared" si="2"/>
        <v>340033</v>
      </c>
      <c r="H16" s="107">
        <f t="shared" si="2"/>
        <v>453677</v>
      </c>
      <c r="I16" s="107">
        <f t="shared" si="2"/>
        <v>607268</v>
      </c>
      <c r="J16" s="107">
        <f t="shared" si="2"/>
        <v>20103</v>
      </c>
      <c r="K16" s="107">
        <f t="shared" si="2"/>
        <v>184507</v>
      </c>
      <c r="L16" s="107">
        <f t="shared" ref="L16" si="3">L6+L8+L10+L12+L14</f>
        <v>500392</v>
      </c>
    </row>
    <row r="17" spans="1:12" ht="15" customHeight="1" x14ac:dyDescent="0.2">
      <c r="A17" s="105" t="s">
        <v>119</v>
      </c>
      <c r="B17" s="105"/>
      <c r="C17" s="105"/>
      <c r="D17" s="105"/>
      <c r="E17" s="10"/>
      <c r="F17" s="10"/>
      <c r="G17" s="10"/>
      <c r="H17" s="10"/>
      <c r="I17" s="10"/>
      <c r="J17" s="10"/>
      <c r="K17" s="10"/>
      <c r="L17" s="10"/>
    </row>
    <row r="18" spans="1:12" ht="15" customHeight="1" x14ac:dyDescent="0.2"/>
  </sheetData>
  <mergeCells count="7">
    <mergeCell ref="A3:L3"/>
    <mergeCell ref="A15:A16"/>
    <mergeCell ref="A5:A6"/>
    <mergeCell ref="A7:A8"/>
    <mergeCell ref="A11:A12"/>
    <mergeCell ref="A13:A14"/>
    <mergeCell ref="A9:A10"/>
  </mergeCells>
  <pageMargins left="0.7" right="0.7" top="0.75" bottom="0.75" header="0.3" footer="0.3"/>
  <pageSetup paperSize="9" scale="78" orientation="landscape" verticalDpi="597" r:id="rId1"/>
  <headerFooter>
    <oddHeader>&amp;R&amp;G</oddHeader>
    <oddFooter>&amp;L&amp;F&amp;C&amp;P&amp;R&amp;A</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3:P16"/>
  <sheetViews>
    <sheetView showGridLines="0" zoomScaleNormal="100" workbookViewId="0">
      <pane xSplit="1" topLeftCell="B1" activePane="topRight" state="frozen"/>
      <selection pane="topRight" activeCell="A3" sqref="A3:N3"/>
    </sheetView>
  </sheetViews>
  <sheetFormatPr defaultRowHeight="10.199999999999999" x14ac:dyDescent="0.3"/>
  <cols>
    <col min="1" max="1" width="15" style="10" customWidth="1"/>
    <col min="2" max="2" width="19.44140625" style="10" bestFit="1" customWidth="1"/>
    <col min="3" max="8" width="11.6640625" style="10" bestFit="1" customWidth="1"/>
    <col min="9" max="9" width="10.44140625" style="10" customWidth="1"/>
    <col min="10" max="10" width="11.6640625" style="10" bestFit="1" customWidth="1"/>
    <col min="11" max="14" width="10.109375" style="10" customWidth="1"/>
    <col min="15" max="16384" width="8.88671875" style="10"/>
  </cols>
  <sheetData>
    <row r="3" spans="1:16" ht="15" customHeight="1" x14ac:dyDescent="0.3">
      <c r="A3" s="174" t="s">
        <v>136</v>
      </c>
      <c r="B3" s="174"/>
      <c r="C3" s="174"/>
      <c r="D3" s="174"/>
      <c r="E3" s="174"/>
      <c r="F3" s="174"/>
      <c r="G3" s="174"/>
      <c r="H3" s="174"/>
      <c r="I3" s="174"/>
      <c r="J3" s="174"/>
      <c r="K3" s="174"/>
      <c r="L3" s="174"/>
      <c r="M3" s="174"/>
      <c r="N3" s="174"/>
    </row>
    <row r="4" spans="1:16" ht="20.399999999999999" x14ac:dyDescent="0.3">
      <c r="A4" s="49" t="s">
        <v>56</v>
      </c>
      <c r="B4" s="31"/>
      <c r="C4" s="110">
        <v>2010</v>
      </c>
      <c r="D4" s="110">
        <v>2011</v>
      </c>
      <c r="E4" s="110">
        <v>2012</v>
      </c>
      <c r="F4" s="110">
        <v>2013</v>
      </c>
      <c r="G4" s="110">
        <v>2014</v>
      </c>
      <c r="H4" s="110">
        <v>2015</v>
      </c>
      <c r="I4" s="110">
        <v>2016</v>
      </c>
      <c r="J4" s="110">
        <v>2017</v>
      </c>
      <c r="K4" s="110">
        <v>2018</v>
      </c>
      <c r="L4" s="110">
        <v>2019</v>
      </c>
      <c r="M4" s="110">
        <v>2020</v>
      </c>
      <c r="N4" s="110">
        <v>2021</v>
      </c>
      <c r="O4" s="111"/>
      <c r="P4" s="111"/>
    </row>
    <row r="5" spans="1:16" ht="15" customHeight="1" x14ac:dyDescent="0.3">
      <c r="A5" s="171" t="s">
        <v>26</v>
      </c>
      <c r="B5" s="32" t="s">
        <v>5</v>
      </c>
      <c r="C5" s="108">
        <v>98475</v>
      </c>
      <c r="D5" s="108">
        <v>118502</v>
      </c>
      <c r="E5" s="108">
        <v>105681</v>
      </c>
      <c r="F5" s="108">
        <v>135963</v>
      </c>
      <c r="G5" s="108">
        <v>198942</v>
      </c>
      <c r="H5" s="108">
        <v>201657</v>
      </c>
      <c r="I5" s="108">
        <v>394915</v>
      </c>
      <c r="J5" s="108">
        <v>426191</v>
      </c>
      <c r="K5" s="108">
        <v>555031</v>
      </c>
      <c r="L5" s="108">
        <v>660533</v>
      </c>
      <c r="M5" s="108">
        <v>63027</v>
      </c>
      <c r="N5" s="108">
        <v>127574</v>
      </c>
    </row>
    <row r="6" spans="1:16" ht="15" customHeight="1" x14ac:dyDescent="0.3">
      <c r="A6" s="171"/>
      <c r="B6" s="32" t="s">
        <v>6</v>
      </c>
      <c r="C6" s="108">
        <v>770652</v>
      </c>
      <c r="D6" s="108">
        <v>820721</v>
      </c>
      <c r="E6" s="108">
        <v>793032</v>
      </c>
      <c r="F6" s="108">
        <v>940892</v>
      </c>
      <c r="G6" s="108">
        <v>938232</v>
      </c>
      <c r="H6" s="108">
        <v>892082</v>
      </c>
      <c r="I6" s="108">
        <v>880140</v>
      </c>
      <c r="J6" s="108">
        <v>1083305</v>
      </c>
      <c r="K6" s="108">
        <v>1410383</v>
      </c>
      <c r="L6" s="108">
        <v>1454452</v>
      </c>
      <c r="M6" s="108">
        <v>295416</v>
      </c>
      <c r="N6" s="108">
        <v>678647</v>
      </c>
    </row>
    <row r="7" spans="1:16" ht="15" customHeight="1" x14ac:dyDescent="0.3">
      <c r="A7" s="172" t="s">
        <v>27</v>
      </c>
      <c r="B7" s="10" t="s">
        <v>5</v>
      </c>
      <c r="C7" s="109">
        <v>36075</v>
      </c>
      <c r="D7" s="109">
        <v>40296</v>
      </c>
      <c r="E7" s="109">
        <v>27200</v>
      </c>
      <c r="F7" s="109">
        <v>30251</v>
      </c>
      <c r="G7" s="109">
        <v>34574</v>
      </c>
      <c r="H7" s="109">
        <v>34571</v>
      </c>
      <c r="I7" s="109">
        <v>38664</v>
      </c>
      <c r="J7" s="109">
        <v>39983</v>
      </c>
      <c r="K7" s="109">
        <v>46526</v>
      </c>
      <c r="L7" s="109">
        <v>36744</v>
      </c>
      <c r="M7" s="109">
        <v>7677</v>
      </c>
      <c r="N7" s="109">
        <v>16333</v>
      </c>
    </row>
    <row r="8" spans="1:16" ht="15" customHeight="1" x14ac:dyDescent="0.3">
      <c r="A8" s="172"/>
      <c r="B8" s="10" t="s">
        <v>6</v>
      </c>
      <c r="C8" s="109">
        <v>394751</v>
      </c>
      <c r="D8" s="109">
        <v>501201</v>
      </c>
      <c r="E8" s="109">
        <v>482712</v>
      </c>
      <c r="F8" s="109">
        <v>608170</v>
      </c>
      <c r="G8" s="109">
        <v>626863</v>
      </c>
      <c r="H8" s="109">
        <v>563189</v>
      </c>
      <c r="I8" s="109">
        <v>539990</v>
      </c>
      <c r="J8" s="109">
        <v>604584</v>
      </c>
      <c r="K8" s="109">
        <v>628356</v>
      </c>
      <c r="L8" s="109">
        <v>626063</v>
      </c>
      <c r="M8" s="109">
        <v>125382</v>
      </c>
      <c r="N8" s="109">
        <v>314735</v>
      </c>
    </row>
    <row r="9" spans="1:16" ht="15" customHeight="1" x14ac:dyDescent="0.3">
      <c r="A9" s="171" t="s">
        <v>28</v>
      </c>
      <c r="B9" s="32" t="s">
        <v>5</v>
      </c>
      <c r="C9" s="108">
        <v>15032</v>
      </c>
      <c r="D9" s="108">
        <v>13986</v>
      </c>
      <c r="E9" s="108">
        <v>14224</v>
      </c>
      <c r="F9" s="108">
        <v>18729</v>
      </c>
      <c r="G9" s="108">
        <v>17611</v>
      </c>
      <c r="H9" s="108">
        <v>16088</v>
      </c>
      <c r="I9" s="108">
        <v>10588</v>
      </c>
      <c r="J9" s="108">
        <v>59930</v>
      </c>
      <c r="K9" s="108">
        <v>92222</v>
      </c>
      <c r="L9" s="108">
        <v>76647</v>
      </c>
      <c r="M9" s="108">
        <v>19847</v>
      </c>
      <c r="N9" s="108">
        <v>25522</v>
      </c>
    </row>
    <row r="10" spans="1:16" ht="15" customHeight="1" x14ac:dyDescent="0.3">
      <c r="A10" s="171"/>
      <c r="B10" s="32" t="s">
        <v>6</v>
      </c>
      <c r="C10" s="108">
        <v>0</v>
      </c>
      <c r="D10" s="108">
        <v>0</v>
      </c>
      <c r="E10" s="108">
        <v>0</v>
      </c>
      <c r="F10" s="108">
        <v>0</v>
      </c>
      <c r="G10" s="108">
        <v>0</v>
      </c>
      <c r="H10" s="108">
        <v>12078</v>
      </c>
      <c r="I10" s="108">
        <v>11856</v>
      </c>
      <c r="J10" s="108">
        <v>21111</v>
      </c>
      <c r="K10" s="108">
        <v>19318</v>
      </c>
      <c r="L10" s="108">
        <v>17502</v>
      </c>
      <c r="M10" s="108">
        <v>5511</v>
      </c>
      <c r="N10" s="108">
        <v>6764</v>
      </c>
    </row>
    <row r="11" spans="1:16" ht="15" customHeight="1" x14ac:dyDescent="0.3">
      <c r="A11" s="172" t="s">
        <v>29</v>
      </c>
      <c r="B11" s="10" t="s">
        <v>5</v>
      </c>
      <c r="C11" s="109">
        <v>26507</v>
      </c>
      <c r="D11" s="109">
        <v>32976</v>
      </c>
      <c r="E11" s="109">
        <v>38207</v>
      </c>
      <c r="F11" s="109">
        <v>44997</v>
      </c>
      <c r="G11" s="109">
        <v>46442</v>
      </c>
      <c r="H11" s="109">
        <v>59958</v>
      </c>
      <c r="I11" s="109">
        <v>57262</v>
      </c>
      <c r="J11" s="109">
        <v>64207</v>
      </c>
      <c r="K11" s="109">
        <v>73483</v>
      </c>
      <c r="L11" s="109">
        <v>71553</v>
      </c>
      <c r="M11" s="109">
        <v>11819</v>
      </c>
      <c r="N11" s="109">
        <v>8341</v>
      </c>
    </row>
    <row r="12" spans="1:16" ht="15" customHeight="1" x14ac:dyDescent="0.3">
      <c r="A12" s="172"/>
      <c r="B12" s="10" t="s">
        <v>6</v>
      </c>
      <c r="C12" s="109">
        <v>0</v>
      </c>
      <c r="D12" s="109">
        <v>0</v>
      </c>
      <c r="E12" s="109">
        <v>0</v>
      </c>
      <c r="F12" s="109">
        <v>0</v>
      </c>
      <c r="G12" s="109">
        <v>2829</v>
      </c>
      <c r="H12" s="109">
        <v>14760</v>
      </c>
      <c r="I12" s="109">
        <v>19040</v>
      </c>
      <c r="J12" s="109">
        <v>38669</v>
      </c>
      <c r="K12" s="109">
        <v>65583</v>
      </c>
      <c r="L12" s="109">
        <v>57243</v>
      </c>
      <c r="M12" s="109">
        <v>11277</v>
      </c>
      <c r="N12" s="109">
        <v>27084</v>
      </c>
    </row>
    <row r="13" spans="1:16" ht="15" customHeight="1" x14ac:dyDescent="0.3">
      <c r="A13" s="173" t="s">
        <v>4</v>
      </c>
      <c r="B13" s="37" t="s">
        <v>5</v>
      </c>
      <c r="C13" s="112">
        <f>C5+C7+C9+C11</f>
        <v>176089</v>
      </c>
      <c r="D13" s="112">
        <f t="shared" ref="D13:J14" si="0">D5+D7+D9+D11</f>
        <v>205760</v>
      </c>
      <c r="E13" s="112">
        <f t="shared" si="0"/>
        <v>185312</v>
      </c>
      <c r="F13" s="112">
        <f t="shared" si="0"/>
        <v>229940</v>
      </c>
      <c r="G13" s="112">
        <f t="shared" si="0"/>
        <v>297569</v>
      </c>
      <c r="H13" s="112">
        <f t="shared" si="0"/>
        <v>312274</v>
      </c>
      <c r="I13" s="112">
        <f t="shared" si="0"/>
        <v>501429</v>
      </c>
      <c r="J13" s="112">
        <f t="shared" si="0"/>
        <v>590311</v>
      </c>
      <c r="K13" s="112">
        <f t="shared" ref="K13:L13" si="1">K5+K7+K9+K11</f>
        <v>767262</v>
      </c>
      <c r="L13" s="112">
        <f t="shared" si="1"/>
        <v>845477</v>
      </c>
      <c r="M13" s="112">
        <f t="shared" ref="M13:N13" si="2">M5+M7+M9+M11</f>
        <v>102370</v>
      </c>
      <c r="N13" s="112">
        <f t="shared" si="2"/>
        <v>177770</v>
      </c>
    </row>
    <row r="14" spans="1:16" ht="15" customHeight="1" x14ac:dyDescent="0.3">
      <c r="A14" s="173"/>
      <c r="B14" s="37" t="s">
        <v>6</v>
      </c>
      <c r="C14" s="112">
        <f>C6+C8+C10+C12</f>
        <v>1165403</v>
      </c>
      <c r="D14" s="112">
        <f t="shared" si="0"/>
        <v>1321922</v>
      </c>
      <c r="E14" s="112">
        <f t="shared" si="0"/>
        <v>1275744</v>
      </c>
      <c r="F14" s="112">
        <f t="shared" si="0"/>
        <v>1549062</v>
      </c>
      <c r="G14" s="112">
        <f t="shared" si="0"/>
        <v>1567924</v>
      </c>
      <c r="H14" s="112">
        <f t="shared" ref="H14:M14" si="3">H6+H8+H10+H12</f>
        <v>1482109</v>
      </c>
      <c r="I14" s="112">
        <f t="shared" si="3"/>
        <v>1451026</v>
      </c>
      <c r="J14" s="112">
        <f t="shared" si="3"/>
        <v>1747669</v>
      </c>
      <c r="K14" s="112">
        <f t="shared" si="3"/>
        <v>2123640</v>
      </c>
      <c r="L14" s="112">
        <f t="shared" si="3"/>
        <v>2155260</v>
      </c>
      <c r="M14" s="112">
        <f t="shared" si="3"/>
        <v>437586</v>
      </c>
      <c r="N14" s="112">
        <f t="shared" ref="N14" si="4">N6+N8+N10+N12</f>
        <v>1027230</v>
      </c>
    </row>
    <row r="15" spans="1:16" ht="15" customHeight="1" x14ac:dyDescent="0.3">
      <c r="A15" s="169" t="s">
        <v>133</v>
      </c>
      <c r="B15" s="169"/>
      <c r="C15" s="169"/>
    </row>
    <row r="16" spans="1:16" ht="15" customHeight="1" x14ac:dyDescent="0.3"/>
  </sheetData>
  <mergeCells count="7">
    <mergeCell ref="A3:N3"/>
    <mergeCell ref="A15:C15"/>
    <mergeCell ref="A7:A8"/>
    <mergeCell ref="A13:A14"/>
    <mergeCell ref="A5:A6"/>
    <mergeCell ref="A9:A10"/>
    <mergeCell ref="A11:A12"/>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 / &amp;N&amp;R&amp;A</oddFooter>
  </headerFooter>
  <colBreaks count="1" manualBreakCount="1">
    <brk id="8"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
  <sheetViews>
    <sheetView showGridLines="0" zoomScaleNormal="100" workbookViewId="0">
      <selection activeCell="F29" sqref="F29"/>
    </sheetView>
  </sheetViews>
  <sheetFormatPr defaultRowHeight="14.4" x14ac:dyDescent="0.3"/>
  <sheetData/>
  <pageMargins left="0.70866141732283472" right="0.70866141732283472" top="0.74803149606299213" bottom="0.74803149606299213" header="0.31496062992125984" footer="0.31496062992125984"/>
  <pageSetup paperSize="9" scale="95" orientation="landscape" verticalDpi="597" r:id="rId1"/>
  <headerFooter>
    <oddHeader>&amp;R&amp;G</oddHeader>
    <oddFooter>&amp;L&amp;F&amp;C&amp;P / &amp;N&amp;R&amp;A</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H111"/>
  <sheetViews>
    <sheetView showGridLines="0" topLeftCell="B2" zoomScaleNormal="100" workbookViewId="0">
      <selection activeCell="H14" sqref="H14"/>
    </sheetView>
  </sheetViews>
  <sheetFormatPr defaultRowHeight="10.199999999999999" x14ac:dyDescent="0.3"/>
  <cols>
    <col min="1" max="1" width="18.44140625" style="10" customWidth="1"/>
    <col min="2" max="2" width="19" style="10" customWidth="1"/>
    <col min="3" max="3" width="13" style="10" customWidth="1"/>
    <col min="4" max="4" width="11.33203125" style="10" customWidth="1"/>
    <col min="5" max="5" width="16.5546875" style="10" customWidth="1"/>
    <col min="6" max="6" width="12.5546875" style="10" customWidth="1"/>
    <col min="7" max="7" width="16" style="10" customWidth="1"/>
    <col min="8" max="8" width="15" style="10" customWidth="1"/>
    <col min="9" max="16384" width="8.88671875" style="10"/>
  </cols>
  <sheetData>
    <row r="1" spans="1:8" ht="15" customHeight="1" x14ac:dyDescent="0.3"/>
    <row r="2" spans="1:8" ht="15" customHeight="1" x14ac:dyDescent="0.3"/>
    <row r="3" spans="1:8" ht="15" customHeight="1" x14ac:dyDescent="0.3">
      <c r="A3" s="163" t="s">
        <v>142</v>
      </c>
      <c r="B3" s="163"/>
      <c r="C3" s="163"/>
      <c r="D3" s="163"/>
      <c r="E3" s="163"/>
      <c r="F3" s="163"/>
      <c r="G3" s="163"/>
      <c r="H3" s="163"/>
    </row>
    <row r="4" spans="1:8" ht="30.6" x14ac:dyDescent="0.3">
      <c r="A4" s="4" t="s">
        <v>59</v>
      </c>
      <c r="B4" s="5" t="s">
        <v>60</v>
      </c>
      <c r="C4" s="5" t="s">
        <v>77</v>
      </c>
      <c r="D4" s="5" t="s">
        <v>78</v>
      </c>
      <c r="E4" s="6" t="s">
        <v>79</v>
      </c>
      <c r="F4" s="5" t="s">
        <v>81</v>
      </c>
      <c r="G4" s="5" t="s">
        <v>80</v>
      </c>
      <c r="H4" s="5" t="s">
        <v>61</v>
      </c>
    </row>
    <row r="5" spans="1:8" ht="15" customHeight="1" x14ac:dyDescent="0.3">
      <c r="A5" s="164" t="s">
        <v>88</v>
      </c>
      <c r="B5" s="141" t="s">
        <v>63</v>
      </c>
      <c r="C5" s="125">
        <v>1048.6252655517201</v>
      </c>
      <c r="D5" s="125">
        <v>912.56645022143698</v>
      </c>
      <c r="E5" s="126">
        <v>9189.0492112462398</v>
      </c>
      <c r="F5" s="136">
        <f t="shared" ref="F5:F11" si="0">D5/C5*1000</f>
        <v>870.25029836688361</v>
      </c>
      <c r="G5" s="125">
        <f t="shared" ref="G5:G11" si="1">D5/E5*1000</f>
        <v>99.310214717815469</v>
      </c>
      <c r="H5" s="126">
        <f t="shared" ref="H5:H11" si="2">F5/G5</f>
        <v>8.7629485127955071</v>
      </c>
    </row>
    <row r="6" spans="1:8" ht="15" customHeight="1" x14ac:dyDescent="0.3">
      <c r="A6" s="165"/>
      <c r="B6" s="32" t="s">
        <v>62</v>
      </c>
      <c r="C6" s="19">
        <v>1235.40311271012</v>
      </c>
      <c r="D6" s="19">
        <v>900.903972361162</v>
      </c>
      <c r="E6" s="127">
        <v>10717.4048873802</v>
      </c>
      <c r="F6" s="137">
        <f t="shared" si="0"/>
        <v>729.2388719863568</v>
      </c>
      <c r="G6" s="19">
        <f t="shared" si="1"/>
        <v>84.059898998682144</v>
      </c>
      <c r="H6" s="127">
        <f t="shared" si="2"/>
        <v>8.6752289816311752</v>
      </c>
    </row>
    <row r="7" spans="1:8" ht="15" customHeight="1" x14ac:dyDescent="0.3">
      <c r="A7" s="165"/>
      <c r="B7" s="72" t="s">
        <v>65</v>
      </c>
      <c r="C7" s="128">
        <v>548.21780450164999</v>
      </c>
      <c r="D7" s="128">
        <v>385.26853521738298</v>
      </c>
      <c r="E7" s="129">
        <v>3958.6162635651699</v>
      </c>
      <c r="F7" s="138">
        <f t="shared" si="0"/>
        <v>702.76545572540488</v>
      </c>
      <c r="G7" s="128">
        <f t="shared" si="1"/>
        <v>97.324041929339785</v>
      </c>
      <c r="H7" s="129">
        <f t="shared" si="2"/>
        <v>7.2208823410317668</v>
      </c>
    </row>
    <row r="8" spans="1:8" ht="15" customHeight="1" x14ac:dyDescent="0.3">
      <c r="A8" s="165"/>
      <c r="B8" s="32" t="s">
        <v>69</v>
      </c>
      <c r="C8" s="19">
        <v>337.27383827988598</v>
      </c>
      <c r="D8" s="19">
        <v>198.28778336507801</v>
      </c>
      <c r="E8" s="127">
        <v>2669.72337474097</v>
      </c>
      <c r="F8" s="137">
        <f t="shared" si="0"/>
        <v>587.91332401100522</v>
      </c>
      <c r="G8" s="19">
        <f t="shared" si="1"/>
        <v>74.272782431744218</v>
      </c>
      <c r="H8" s="127">
        <f t="shared" si="2"/>
        <v>7.9155957911135264</v>
      </c>
    </row>
    <row r="9" spans="1:8" ht="15" customHeight="1" x14ac:dyDescent="0.3">
      <c r="A9" s="165"/>
      <c r="B9" s="72" t="s">
        <v>70</v>
      </c>
      <c r="C9" s="128">
        <v>145.67925972235699</v>
      </c>
      <c r="D9" s="128">
        <v>115.919380367605</v>
      </c>
      <c r="E9" s="129">
        <v>1347.0807488857199</v>
      </c>
      <c r="F9" s="138">
        <f t="shared" si="0"/>
        <v>795.71642928808194</v>
      </c>
      <c r="G9" s="128">
        <f t="shared" si="1"/>
        <v>86.052287855417248</v>
      </c>
      <c r="H9" s="129">
        <f t="shared" si="2"/>
        <v>9.2468945233045208</v>
      </c>
    </row>
    <row r="10" spans="1:8" ht="15" customHeight="1" x14ac:dyDescent="0.3">
      <c r="A10" s="165"/>
      <c r="B10" s="32" t="s">
        <v>64</v>
      </c>
      <c r="C10" s="19">
        <v>199.958419088261</v>
      </c>
      <c r="D10" s="19">
        <v>114.41742224952</v>
      </c>
      <c r="E10" s="127">
        <v>1624.3142153895801</v>
      </c>
      <c r="F10" s="137">
        <f t="shared" si="0"/>
        <v>572.20607549920931</v>
      </c>
      <c r="G10" s="19">
        <f t="shared" si="1"/>
        <v>70.440448753985578</v>
      </c>
      <c r="H10" s="127">
        <f t="shared" si="2"/>
        <v>8.1232599397208336</v>
      </c>
    </row>
    <row r="11" spans="1:8" ht="15" customHeight="1" x14ac:dyDescent="0.3">
      <c r="A11" s="165"/>
      <c r="B11" s="72" t="s">
        <v>71</v>
      </c>
      <c r="C11" s="128">
        <v>117.921205430236</v>
      </c>
      <c r="D11" s="128">
        <v>105.092102088673</v>
      </c>
      <c r="E11" s="129">
        <v>1076.57916774561</v>
      </c>
      <c r="F11" s="138">
        <f t="shared" si="0"/>
        <v>891.20613807537018</v>
      </c>
      <c r="G11" s="128">
        <f t="shared" si="1"/>
        <v>97.616696697502618</v>
      </c>
      <c r="H11" s="129">
        <f t="shared" si="2"/>
        <v>9.1296485972790595</v>
      </c>
    </row>
    <row r="12" spans="1:8" ht="15" customHeight="1" x14ac:dyDescent="0.3">
      <c r="A12" s="165"/>
      <c r="B12" s="32" t="s">
        <v>72</v>
      </c>
      <c r="C12" s="19" t="s">
        <v>143</v>
      </c>
      <c r="D12" s="19" t="s">
        <v>143</v>
      </c>
      <c r="E12" s="127" t="s">
        <v>143</v>
      </c>
      <c r="F12" s="137" t="s">
        <v>144</v>
      </c>
      <c r="G12" s="19" t="s">
        <v>144</v>
      </c>
      <c r="H12" s="127" t="s">
        <v>144</v>
      </c>
    </row>
    <row r="13" spans="1:8" ht="15" customHeight="1" x14ac:dyDescent="0.3">
      <c r="A13" s="166"/>
      <c r="B13" s="146" t="s">
        <v>66</v>
      </c>
      <c r="C13" s="147">
        <f>C14-SUM(C5:C12)</f>
        <v>1480.4633251026398</v>
      </c>
      <c r="D13" s="147">
        <f>D14-SUM(D5:D12)</f>
        <v>928.37874789254192</v>
      </c>
      <c r="E13" s="148">
        <f>E14-SUM(E5:E12)</f>
        <v>11307.761138746708</v>
      </c>
      <c r="F13" s="149">
        <f t="shared" ref="F13:F14" si="3">D13/C13*1000</f>
        <v>627.08662359344692</v>
      </c>
      <c r="G13" s="147">
        <f t="shared" ref="G13:G14" si="4">D13/E13*1000</f>
        <v>82.101022165333646</v>
      </c>
      <c r="H13" s="148">
        <f t="shared" ref="H13:H14" si="5">F13/G13</f>
        <v>7.6379880183541502</v>
      </c>
    </row>
    <row r="14" spans="1:8" ht="15" customHeight="1" x14ac:dyDescent="0.3">
      <c r="A14" s="7"/>
      <c r="B14" s="7" t="s">
        <v>4</v>
      </c>
      <c r="C14" s="132">
        <v>5113.54223038687</v>
      </c>
      <c r="D14" s="132">
        <v>3660.8343937633999</v>
      </c>
      <c r="E14" s="133">
        <v>41890.529007700199</v>
      </c>
      <c r="F14" s="140">
        <f t="shared" si="3"/>
        <v>715.9096823351033</v>
      </c>
      <c r="G14" s="132">
        <f t="shared" si="4"/>
        <v>87.390502829183077</v>
      </c>
      <c r="H14" s="133">
        <f t="shared" si="5"/>
        <v>8.1920764746536427</v>
      </c>
    </row>
    <row r="15" spans="1:8" ht="15" customHeight="1" x14ac:dyDescent="0.3">
      <c r="A15" s="8"/>
      <c r="B15" s="9" t="s">
        <v>67</v>
      </c>
      <c r="C15" s="134">
        <v>0.16302450158757814</v>
      </c>
      <c r="D15" s="134">
        <v>0.21213072850124159</v>
      </c>
      <c r="E15" s="135">
        <v>0.19308937714923338</v>
      </c>
      <c r="F15" s="143"/>
      <c r="G15" s="144"/>
      <c r="H15" s="145"/>
    </row>
    <row r="16" spans="1:8" ht="15" customHeight="1" x14ac:dyDescent="0.3">
      <c r="A16" s="162" t="s">
        <v>124</v>
      </c>
      <c r="B16" s="162"/>
      <c r="C16" s="162"/>
      <c r="D16" s="162"/>
      <c r="E16" s="1"/>
      <c r="F16" s="2"/>
    </row>
    <row r="17" spans="1:8" ht="15" customHeight="1" x14ac:dyDescent="0.3"/>
    <row r="18" spans="1:8" ht="15" customHeight="1" x14ac:dyDescent="0.3"/>
    <row r="19" spans="1:8" ht="15" customHeight="1" x14ac:dyDescent="0.3">
      <c r="A19" s="163" t="s">
        <v>135</v>
      </c>
      <c r="B19" s="163"/>
      <c r="C19" s="163"/>
      <c r="D19" s="163"/>
      <c r="E19" s="163"/>
      <c r="F19" s="163"/>
      <c r="G19" s="163"/>
      <c r="H19" s="163"/>
    </row>
    <row r="20" spans="1:8" ht="32.4" customHeight="1" x14ac:dyDescent="0.3">
      <c r="A20" s="4" t="s">
        <v>59</v>
      </c>
      <c r="B20" s="5" t="s">
        <v>60</v>
      </c>
      <c r="C20" s="5" t="s">
        <v>77</v>
      </c>
      <c r="D20" s="5" t="s">
        <v>78</v>
      </c>
      <c r="E20" s="6" t="s">
        <v>79</v>
      </c>
      <c r="F20" s="5" t="s">
        <v>81</v>
      </c>
      <c r="G20" s="5" t="s">
        <v>80</v>
      </c>
      <c r="H20" s="5" t="s">
        <v>61</v>
      </c>
    </row>
    <row r="21" spans="1:8" ht="15" customHeight="1" x14ac:dyDescent="0.3">
      <c r="A21" s="164" t="s">
        <v>88</v>
      </c>
      <c r="B21" s="141" t="s">
        <v>63</v>
      </c>
      <c r="C21" s="125">
        <v>1037.68723073243</v>
      </c>
      <c r="D21" s="125">
        <v>834.46953617342604</v>
      </c>
      <c r="E21" s="126">
        <v>8975.3749180642208</v>
      </c>
      <c r="F21" s="136">
        <f>D21/C21*1000</f>
        <v>804.16286474339006</v>
      </c>
      <c r="G21" s="125">
        <f>D21/E21*1000</f>
        <v>92.973223268248901</v>
      </c>
      <c r="H21" s="126">
        <f>F21/G21</f>
        <v>8.6494028761721768</v>
      </c>
    </row>
    <row r="22" spans="1:8" ht="15" customHeight="1" x14ac:dyDescent="0.3">
      <c r="A22" s="165"/>
      <c r="B22" s="32" t="s">
        <v>65</v>
      </c>
      <c r="C22" s="19">
        <v>364.71597451336601</v>
      </c>
      <c r="D22" s="19">
        <v>282.96326199024998</v>
      </c>
      <c r="E22" s="127">
        <v>3157.9852989898</v>
      </c>
      <c r="F22" s="137">
        <f t="shared" ref="F22:F29" si="6">D22/C22*1000</f>
        <v>775.84553944422862</v>
      </c>
      <c r="G22" s="19">
        <f t="shared" ref="G22:G29" si="7">D22/E22*1000</f>
        <v>89.602463342931458</v>
      </c>
      <c r="H22" s="127">
        <f t="shared" ref="H22:H29" si="8">F22/G22</f>
        <v>8.6587523433911642</v>
      </c>
    </row>
    <row r="23" spans="1:8" ht="15" customHeight="1" x14ac:dyDescent="0.3">
      <c r="A23" s="165"/>
      <c r="B23" s="72" t="s">
        <v>62</v>
      </c>
      <c r="C23" s="128">
        <v>219.422673996274</v>
      </c>
      <c r="D23" s="128">
        <v>181.31848967057701</v>
      </c>
      <c r="E23" s="129">
        <v>2153.55040036318</v>
      </c>
      <c r="F23" s="138">
        <f t="shared" si="6"/>
        <v>826.34345105855368</v>
      </c>
      <c r="G23" s="128">
        <f t="shared" si="7"/>
        <v>84.195145672002397</v>
      </c>
      <c r="H23" s="129">
        <f t="shared" si="8"/>
        <v>9.8146210742092652</v>
      </c>
    </row>
    <row r="24" spans="1:8" ht="15" customHeight="1" x14ac:dyDescent="0.3">
      <c r="A24" s="165"/>
      <c r="B24" s="32" t="s">
        <v>71</v>
      </c>
      <c r="C24" s="19">
        <v>164.03169940887199</v>
      </c>
      <c r="D24" s="19">
        <v>138.63952852749901</v>
      </c>
      <c r="E24" s="127">
        <v>1316.17376697242</v>
      </c>
      <c r="F24" s="137">
        <f t="shared" si="6"/>
        <v>845.19961097227042</v>
      </c>
      <c r="G24" s="19">
        <f t="shared" si="7"/>
        <v>105.3352771544824</v>
      </c>
      <c r="H24" s="127">
        <f t="shared" si="8"/>
        <v>8.0238988665945143</v>
      </c>
    </row>
    <row r="25" spans="1:8" ht="15" customHeight="1" x14ac:dyDescent="0.3">
      <c r="A25" s="165"/>
      <c r="B25" s="72" t="s">
        <v>69</v>
      </c>
      <c r="C25" s="128">
        <v>165.22153721215599</v>
      </c>
      <c r="D25" s="128">
        <v>113.814591817159</v>
      </c>
      <c r="E25" s="129">
        <v>1465.47989964717</v>
      </c>
      <c r="F25" s="138">
        <f t="shared" si="6"/>
        <v>688.86050655135296</v>
      </c>
      <c r="G25" s="128">
        <f t="shared" si="7"/>
        <v>77.6637003650211</v>
      </c>
      <c r="H25" s="129">
        <f t="shared" si="8"/>
        <v>8.8697873435555277</v>
      </c>
    </row>
    <row r="26" spans="1:8" ht="15" customHeight="1" x14ac:dyDescent="0.3">
      <c r="A26" s="165"/>
      <c r="B26" s="32" t="s">
        <v>64</v>
      </c>
      <c r="C26" s="19">
        <v>149.74076022367399</v>
      </c>
      <c r="D26" s="19">
        <v>95.673425512305798</v>
      </c>
      <c r="E26" s="127">
        <v>1265.2920277107401</v>
      </c>
      <c r="F26" s="137">
        <f t="shared" si="6"/>
        <v>638.92707215720316</v>
      </c>
      <c r="G26" s="19">
        <f t="shared" si="7"/>
        <v>75.613710840654889</v>
      </c>
      <c r="H26" s="127">
        <f t="shared" si="8"/>
        <v>8.4498838246895573</v>
      </c>
    </row>
    <row r="27" spans="1:8" ht="15" customHeight="1" x14ac:dyDescent="0.3">
      <c r="A27" s="165"/>
      <c r="B27" s="72" t="s">
        <v>70</v>
      </c>
      <c r="C27" s="128">
        <v>103.04033407849001</v>
      </c>
      <c r="D27" s="128">
        <v>84.771594010276104</v>
      </c>
      <c r="E27" s="129">
        <v>849.44433347547499</v>
      </c>
      <c r="F27" s="138">
        <f t="shared" si="6"/>
        <v>822.70301982621822</v>
      </c>
      <c r="G27" s="128">
        <f t="shared" si="7"/>
        <v>99.796526587487818</v>
      </c>
      <c r="H27" s="129">
        <f t="shared" si="8"/>
        <v>8.2438041478827007</v>
      </c>
    </row>
    <row r="28" spans="1:8" ht="15" customHeight="1" x14ac:dyDescent="0.3">
      <c r="A28" s="165"/>
      <c r="B28" s="32" t="s">
        <v>72</v>
      </c>
      <c r="C28" s="19">
        <v>11.922656216194101</v>
      </c>
      <c r="D28" s="19">
        <v>9.3973420881642706</v>
      </c>
      <c r="E28" s="127">
        <v>107.403738720108</v>
      </c>
      <c r="F28" s="137">
        <f t="shared" si="6"/>
        <v>788.19198656421963</v>
      </c>
      <c r="G28" s="19">
        <f t="shared" si="7"/>
        <v>87.495483864426333</v>
      </c>
      <c r="H28" s="127">
        <f t="shared" si="8"/>
        <v>9.008373366853057</v>
      </c>
    </row>
    <row r="29" spans="1:8" ht="15" customHeight="1" x14ac:dyDescent="0.3">
      <c r="A29" s="166"/>
      <c r="B29" s="146" t="s">
        <v>66</v>
      </c>
      <c r="C29" s="147">
        <f>C30-SUM(C21:C28)</f>
        <v>932.58175610202443</v>
      </c>
      <c r="D29" s="147">
        <f>D30-SUM(D21:D28)</f>
        <v>653.98023582038263</v>
      </c>
      <c r="E29" s="148">
        <f>E30-SUM(E21:E28)</f>
        <v>7581.2989482576813</v>
      </c>
      <c r="F29" s="149">
        <f t="shared" si="6"/>
        <v>701.25780559322595</v>
      </c>
      <c r="G29" s="147">
        <f t="shared" si="7"/>
        <v>86.262293610078387</v>
      </c>
      <c r="H29" s="148">
        <f t="shared" si="8"/>
        <v>8.1293665661504626</v>
      </c>
    </row>
    <row r="30" spans="1:8" ht="15" customHeight="1" x14ac:dyDescent="0.3">
      <c r="A30" s="7"/>
      <c r="B30" s="7" t="s">
        <v>4</v>
      </c>
      <c r="C30" s="132">
        <v>3148.3646224834802</v>
      </c>
      <c r="D30" s="132">
        <v>2395.0280056100401</v>
      </c>
      <c r="E30" s="133">
        <v>26872.003332200798</v>
      </c>
      <c r="F30" s="140">
        <f t="shared" ref="F30" si="9">D30/C30*1000</f>
        <v>760.72129273286134</v>
      </c>
      <c r="G30" s="132">
        <f t="shared" ref="G30" si="10">D30/E30*1000</f>
        <v>89.127259177586936</v>
      </c>
      <c r="H30" s="133">
        <f t="shared" ref="H30" si="11">F30/G30</f>
        <v>8.5352259202441836</v>
      </c>
    </row>
    <row r="31" spans="1:8" ht="15" customHeight="1" x14ac:dyDescent="0.3">
      <c r="A31" s="8"/>
      <c r="B31" s="9" t="s">
        <v>67</v>
      </c>
      <c r="C31" s="134">
        <v>0.19225622348225932</v>
      </c>
      <c r="D31" s="134">
        <v>0.23188715754045117</v>
      </c>
      <c r="E31" s="135">
        <v>0.20457156370457211</v>
      </c>
      <c r="F31" s="143"/>
      <c r="G31" s="144"/>
      <c r="H31" s="145"/>
    </row>
    <row r="32" spans="1:8" ht="15" customHeight="1" x14ac:dyDescent="0.3">
      <c r="A32" s="162" t="s">
        <v>124</v>
      </c>
      <c r="B32" s="162"/>
      <c r="C32" s="162"/>
      <c r="D32" s="162"/>
      <c r="E32" s="1"/>
      <c r="F32" s="2"/>
    </row>
    <row r="33" spans="1:8" ht="15" customHeight="1" x14ac:dyDescent="0.3"/>
    <row r="34" spans="1:8" ht="15" customHeight="1" x14ac:dyDescent="0.3"/>
    <row r="35" spans="1:8" ht="15" customHeight="1" x14ac:dyDescent="0.3">
      <c r="A35" s="163" t="s">
        <v>111</v>
      </c>
      <c r="B35" s="163"/>
      <c r="C35" s="163"/>
      <c r="D35" s="163"/>
      <c r="E35" s="163"/>
      <c r="F35" s="163"/>
      <c r="G35" s="163"/>
      <c r="H35" s="163"/>
    </row>
    <row r="36" spans="1:8" ht="30.6" x14ac:dyDescent="0.3">
      <c r="A36" s="4" t="s">
        <v>59</v>
      </c>
      <c r="B36" s="5" t="s">
        <v>60</v>
      </c>
      <c r="C36" s="5" t="s">
        <v>77</v>
      </c>
      <c r="D36" s="5" t="s">
        <v>78</v>
      </c>
      <c r="E36" s="6" t="s">
        <v>79</v>
      </c>
      <c r="F36" s="5" t="s">
        <v>81</v>
      </c>
      <c r="G36" s="5" t="s">
        <v>80</v>
      </c>
      <c r="H36" s="5" t="s">
        <v>61</v>
      </c>
    </row>
    <row r="37" spans="1:8" ht="15" customHeight="1" x14ac:dyDescent="0.3">
      <c r="A37" s="164" t="s">
        <v>88</v>
      </c>
      <c r="B37" s="141" t="s">
        <v>63</v>
      </c>
      <c r="C37" s="125">
        <v>449.84699999999998</v>
      </c>
      <c r="D37" s="125">
        <v>330.2101912</v>
      </c>
      <c r="E37" s="126">
        <v>3757.5369999999998</v>
      </c>
      <c r="F37" s="136">
        <f>D37/C37*1000</f>
        <v>734.05000188953136</v>
      </c>
      <c r="G37" s="125">
        <f>D37/E37*1000</f>
        <v>87.87942505955364</v>
      </c>
      <c r="H37" s="126">
        <f>F37/G37</f>
        <v>8.3529222157755854</v>
      </c>
    </row>
    <row r="38" spans="1:8" ht="15" customHeight="1" x14ac:dyDescent="0.3">
      <c r="A38" s="165"/>
      <c r="B38" s="32" t="s">
        <v>62</v>
      </c>
      <c r="C38" s="19">
        <v>149.869</v>
      </c>
      <c r="D38" s="19">
        <v>114.89434479999997</v>
      </c>
      <c r="E38" s="127">
        <v>1425.1959999999999</v>
      </c>
      <c r="F38" s="137">
        <f t="shared" ref="F38:F45" si="12">D38/C38*1000</f>
        <v>766.63182379277885</v>
      </c>
      <c r="G38" s="19">
        <f t="shared" ref="G38:G45" si="13">D38/E38*1000</f>
        <v>80.616522078366756</v>
      </c>
      <c r="H38" s="127">
        <f t="shared" ref="H38:H45" si="14">F38/G38</f>
        <v>9.5096117275754146</v>
      </c>
    </row>
    <row r="39" spans="1:8" ht="15" customHeight="1" x14ac:dyDescent="0.3">
      <c r="A39" s="165"/>
      <c r="B39" s="72" t="s">
        <v>65</v>
      </c>
      <c r="C39" s="128">
        <v>149.58199999999999</v>
      </c>
      <c r="D39" s="128">
        <v>110.13973480000001</v>
      </c>
      <c r="E39" s="129">
        <v>1219.4559999999999</v>
      </c>
      <c r="F39" s="138">
        <f t="shared" si="12"/>
        <v>736.31676806032817</v>
      </c>
      <c r="G39" s="128">
        <f t="shared" si="13"/>
        <v>90.318744423743055</v>
      </c>
      <c r="H39" s="129">
        <f t="shared" si="14"/>
        <v>8.1524247569894772</v>
      </c>
    </row>
    <row r="40" spans="1:8" ht="15" customHeight="1" x14ac:dyDescent="0.3">
      <c r="A40" s="165"/>
      <c r="B40" s="32" t="s">
        <v>69</v>
      </c>
      <c r="C40" s="19">
        <v>56.435000000000002</v>
      </c>
      <c r="D40" s="19">
        <v>32.7812153</v>
      </c>
      <c r="E40" s="127">
        <v>477.01499999999999</v>
      </c>
      <c r="F40" s="137">
        <f t="shared" si="12"/>
        <v>580.86675467351824</v>
      </c>
      <c r="G40" s="19">
        <f t="shared" si="13"/>
        <v>68.72156074756559</v>
      </c>
      <c r="H40" s="127">
        <f t="shared" si="14"/>
        <v>8.4524674404181805</v>
      </c>
    </row>
    <row r="41" spans="1:8" ht="15" customHeight="1" x14ac:dyDescent="0.3">
      <c r="A41" s="165"/>
      <c r="B41" s="72" t="s">
        <v>70</v>
      </c>
      <c r="C41" s="128">
        <v>38.103999999999999</v>
      </c>
      <c r="D41" s="128">
        <v>26.440862400000004</v>
      </c>
      <c r="E41" s="129">
        <v>331.93200000000002</v>
      </c>
      <c r="F41" s="138">
        <f t="shared" si="12"/>
        <v>693.91303800125979</v>
      </c>
      <c r="G41" s="128">
        <f t="shared" si="13"/>
        <v>79.657467192075487</v>
      </c>
      <c r="H41" s="129">
        <f t="shared" si="14"/>
        <v>8.7112114213730845</v>
      </c>
    </row>
    <row r="42" spans="1:8" ht="15" customHeight="1" x14ac:dyDescent="0.3">
      <c r="A42" s="165"/>
      <c r="B42" s="32" t="s">
        <v>71</v>
      </c>
      <c r="C42" s="19">
        <v>47.432000000000002</v>
      </c>
      <c r="D42" s="19">
        <v>39.593851500000007</v>
      </c>
      <c r="E42" s="127">
        <v>349.54</v>
      </c>
      <c r="F42" s="137">
        <f t="shared" si="12"/>
        <v>834.74977863046047</v>
      </c>
      <c r="G42" s="19">
        <f t="shared" si="13"/>
        <v>113.27416461635293</v>
      </c>
      <c r="H42" s="127">
        <f t="shared" si="14"/>
        <v>7.3692865575982456</v>
      </c>
    </row>
    <row r="43" spans="1:8" ht="15" customHeight="1" x14ac:dyDescent="0.3">
      <c r="A43" s="165"/>
      <c r="B43" s="72" t="s">
        <v>64</v>
      </c>
      <c r="C43" s="128">
        <v>38.018999999999998</v>
      </c>
      <c r="D43" s="128">
        <v>23.087520700000006</v>
      </c>
      <c r="E43" s="129">
        <v>329.14299999999997</v>
      </c>
      <c r="F43" s="138">
        <f t="shared" si="12"/>
        <v>607.26270285909698</v>
      </c>
      <c r="G43" s="128">
        <f t="shared" si="13"/>
        <v>70.144346682141219</v>
      </c>
      <c r="H43" s="129">
        <f t="shared" si="14"/>
        <v>8.6573292301217819</v>
      </c>
    </row>
    <row r="44" spans="1:8" ht="15" customHeight="1" x14ac:dyDescent="0.3">
      <c r="A44" s="166"/>
      <c r="B44" s="142" t="s">
        <v>66</v>
      </c>
      <c r="C44" s="130">
        <f>C45-SUM(C37:C43)</f>
        <v>306.25499999999988</v>
      </c>
      <c r="D44" s="130">
        <f>D45-SUM(D37:D43)</f>
        <v>184.2716032000003</v>
      </c>
      <c r="E44" s="131">
        <f>E45-SUM(E37:E43)</f>
        <v>2619.7959999999994</v>
      </c>
      <c r="F44" s="139">
        <f t="shared" si="12"/>
        <v>601.69337055721667</v>
      </c>
      <c r="G44" s="130">
        <f t="shared" si="13"/>
        <v>70.338149687991105</v>
      </c>
      <c r="H44" s="131">
        <f t="shared" si="14"/>
        <v>8.5542962563876532</v>
      </c>
    </row>
    <row r="45" spans="1:8" ht="15" customHeight="1" x14ac:dyDescent="0.3">
      <c r="A45" s="7"/>
      <c r="B45" s="7" t="s">
        <v>4</v>
      </c>
      <c r="C45" s="132">
        <v>1235.5429999999999</v>
      </c>
      <c r="D45" s="132">
        <v>861.41932390000034</v>
      </c>
      <c r="E45" s="133">
        <v>10509.615</v>
      </c>
      <c r="F45" s="140">
        <f t="shared" si="12"/>
        <v>697.19898368571592</v>
      </c>
      <c r="G45" s="132">
        <f t="shared" si="13"/>
        <v>81.964879198714726</v>
      </c>
      <c r="H45" s="133">
        <f t="shared" si="14"/>
        <v>8.5060698008891666</v>
      </c>
    </row>
    <row r="46" spans="1:8" ht="15" customHeight="1" x14ac:dyDescent="0.3">
      <c r="A46" s="8"/>
      <c r="B46" s="9" t="s">
        <v>67</v>
      </c>
      <c r="C46" s="134">
        <v>0.14908336528871211</v>
      </c>
      <c r="D46" s="134">
        <v>0.20367008561982533</v>
      </c>
      <c r="E46" s="135">
        <v>0.16407591813245354</v>
      </c>
      <c r="F46" s="143"/>
      <c r="G46" s="144"/>
      <c r="H46" s="145"/>
    </row>
    <row r="47" spans="1:8" ht="15" customHeight="1" x14ac:dyDescent="0.3">
      <c r="A47" s="162" t="s">
        <v>124</v>
      </c>
      <c r="B47" s="162"/>
      <c r="C47" s="162"/>
      <c r="D47" s="162"/>
      <c r="E47" s="1"/>
      <c r="F47" s="2"/>
    </row>
    <row r="48" spans="1:8" ht="15" customHeight="1" x14ac:dyDescent="0.3"/>
    <row r="49" spans="1:8" ht="15" customHeight="1" x14ac:dyDescent="0.3"/>
    <row r="50" spans="1:8" ht="15" customHeight="1" x14ac:dyDescent="0.3">
      <c r="A50" s="163" t="s">
        <v>109</v>
      </c>
      <c r="B50" s="163"/>
      <c r="C50" s="163"/>
      <c r="D50" s="163"/>
      <c r="E50" s="163"/>
      <c r="F50" s="163"/>
      <c r="G50" s="163"/>
      <c r="H50" s="163"/>
    </row>
    <row r="51" spans="1:8" ht="30.6" x14ac:dyDescent="0.3">
      <c r="A51" s="4" t="s">
        <v>59</v>
      </c>
      <c r="B51" s="5" t="s">
        <v>60</v>
      </c>
      <c r="C51" s="5" t="s">
        <v>77</v>
      </c>
      <c r="D51" s="5" t="s">
        <v>78</v>
      </c>
      <c r="E51" s="6" t="s">
        <v>79</v>
      </c>
      <c r="F51" s="5" t="s">
        <v>81</v>
      </c>
      <c r="G51" s="5" t="s">
        <v>80</v>
      </c>
      <c r="H51" s="5" t="s">
        <v>61</v>
      </c>
    </row>
    <row r="52" spans="1:8" ht="15" customHeight="1" x14ac:dyDescent="0.3">
      <c r="A52" s="164" t="s">
        <v>88</v>
      </c>
      <c r="B52" s="141" t="s">
        <v>63</v>
      </c>
      <c r="C52" s="125">
        <v>1322.904</v>
      </c>
      <c r="D52" s="125">
        <v>972.30497949999994</v>
      </c>
      <c r="E52" s="126">
        <v>11591.210999999999</v>
      </c>
      <c r="F52" s="136">
        <f>D52/C52*1000</f>
        <v>734.97773043244251</v>
      </c>
      <c r="G52" s="125">
        <f>D52/E52*1000</f>
        <v>83.882950582126398</v>
      </c>
      <c r="H52" s="126">
        <f>F52/G52</f>
        <v>8.7619441773552733</v>
      </c>
    </row>
    <row r="53" spans="1:8" ht="15" customHeight="1" x14ac:dyDescent="0.3">
      <c r="A53" s="165"/>
      <c r="B53" s="32" t="s">
        <v>62</v>
      </c>
      <c r="C53" s="19">
        <v>596.06799999999998</v>
      </c>
      <c r="D53" s="19">
        <v>420.07384069999995</v>
      </c>
      <c r="E53" s="127">
        <v>4909.3469999999998</v>
      </c>
      <c r="F53" s="137">
        <f t="shared" ref="F53:F61" si="15">D53/C53*1000</f>
        <v>704.74147362381473</v>
      </c>
      <c r="G53" s="19">
        <f t="shared" ref="G53:G61" si="16">D53/E53*1000</f>
        <v>85.566133479666433</v>
      </c>
      <c r="H53" s="127">
        <f t="shared" ref="H53:H61" si="17">F53/G53</f>
        <v>8.2362196930551548</v>
      </c>
    </row>
    <row r="54" spans="1:8" ht="15" customHeight="1" x14ac:dyDescent="0.3">
      <c r="A54" s="165"/>
      <c r="B54" s="72" t="s">
        <v>65</v>
      </c>
      <c r="C54" s="128">
        <v>584.18600000000004</v>
      </c>
      <c r="D54" s="128">
        <v>399.45851159999995</v>
      </c>
      <c r="E54" s="129">
        <v>4540.1270000000004</v>
      </c>
      <c r="F54" s="138">
        <f t="shared" si="15"/>
        <v>683.78651936198389</v>
      </c>
      <c r="G54" s="128">
        <f t="shared" si="16"/>
        <v>87.983995073265561</v>
      </c>
      <c r="H54" s="129">
        <f t="shared" si="17"/>
        <v>7.7717148305505432</v>
      </c>
    </row>
    <row r="55" spans="1:8" ht="15" customHeight="1" x14ac:dyDescent="0.3">
      <c r="A55" s="165"/>
      <c r="B55" s="32" t="s">
        <v>69</v>
      </c>
      <c r="C55" s="19">
        <v>294.84199999999998</v>
      </c>
      <c r="D55" s="19">
        <v>195.121015</v>
      </c>
      <c r="E55" s="127">
        <v>2602.4699999999998</v>
      </c>
      <c r="F55" s="137">
        <f t="shared" si="15"/>
        <v>661.7816152379919</v>
      </c>
      <c r="G55" s="19">
        <f t="shared" si="16"/>
        <v>74.975317678974207</v>
      </c>
      <c r="H55" s="127">
        <f t="shared" si="17"/>
        <v>8.8266597024847204</v>
      </c>
    </row>
    <row r="56" spans="1:8" ht="15" customHeight="1" x14ac:dyDescent="0.3">
      <c r="A56" s="165"/>
      <c r="B56" s="72" t="s">
        <v>70</v>
      </c>
      <c r="C56" s="128">
        <v>210.54499999999999</v>
      </c>
      <c r="D56" s="128">
        <v>176.33305199999998</v>
      </c>
      <c r="E56" s="129">
        <v>1841.8050000000001</v>
      </c>
      <c r="F56" s="138">
        <f t="shared" si="15"/>
        <v>837.50766819444766</v>
      </c>
      <c r="G56" s="128">
        <f t="shared" si="16"/>
        <v>95.739262299754856</v>
      </c>
      <c r="H56" s="129">
        <f t="shared" si="17"/>
        <v>8.7477973829822595</v>
      </c>
    </row>
    <row r="57" spans="1:8" ht="15" customHeight="1" x14ac:dyDescent="0.3">
      <c r="A57" s="165"/>
      <c r="B57" s="32" t="s">
        <v>71</v>
      </c>
      <c r="C57" s="19">
        <v>183.82400000000001</v>
      </c>
      <c r="D57" s="19">
        <v>161.43768599999996</v>
      </c>
      <c r="E57" s="127">
        <v>1517.49</v>
      </c>
      <c r="F57" s="137">
        <f t="shared" si="15"/>
        <v>878.21876359996486</v>
      </c>
      <c r="G57" s="19">
        <f t="shared" si="16"/>
        <v>106.38467864697623</v>
      </c>
      <c r="H57" s="127">
        <f t="shared" si="17"/>
        <v>8.2551244668813641</v>
      </c>
    </row>
    <row r="58" spans="1:8" ht="15" customHeight="1" x14ac:dyDescent="0.3">
      <c r="A58" s="165"/>
      <c r="B58" s="72" t="s">
        <v>64</v>
      </c>
      <c r="C58" s="128">
        <v>240.58600000000001</v>
      </c>
      <c r="D58" s="128">
        <v>141.51840430000001</v>
      </c>
      <c r="E58" s="129">
        <v>1893.393</v>
      </c>
      <c r="F58" s="138">
        <f t="shared" si="15"/>
        <v>588.22377154115372</v>
      </c>
      <c r="G58" s="128">
        <f t="shared" si="16"/>
        <v>74.743280607882255</v>
      </c>
      <c r="H58" s="129">
        <f t="shared" si="17"/>
        <v>7.8699217743343342</v>
      </c>
    </row>
    <row r="59" spans="1:8" ht="15" customHeight="1" x14ac:dyDescent="0.3">
      <c r="A59" s="165"/>
      <c r="B59" s="32" t="s">
        <v>72</v>
      </c>
      <c r="C59" s="19">
        <v>130.12200000000001</v>
      </c>
      <c r="D59" s="19">
        <v>77.625020500000005</v>
      </c>
      <c r="E59" s="127">
        <v>1213.191</v>
      </c>
      <c r="F59" s="137">
        <f t="shared" si="15"/>
        <v>596.55569772982278</v>
      </c>
      <c r="G59" s="19">
        <f t="shared" si="16"/>
        <v>63.984171082706681</v>
      </c>
      <c r="H59" s="127">
        <f t="shared" si="17"/>
        <v>9.3234887259648644</v>
      </c>
    </row>
    <row r="60" spans="1:8" ht="15" customHeight="1" x14ac:dyDescent="0.3">
      <c r="A60" s="166"/>
      <c r="B60" s="146" t="s">
        <v>66</v>
      </c>
      <c r="C60" s="147">
        <f>C61-SUM(C52:C59)</f>
        <v>1724.48</v>
      </c>
      <c r="D60" s="147">
        <f>D61-SUM(D52:D59)</f>
        <v>1056.9974231000001</v>
      </c>
      <c r="E60" s="148">
        <f>E61-SUM(E52:E59)</f>
        <v>13147.135999999999</v>
      </c>
      <c r="F60" s="149">
        <f t="shared" si="15"/>
        <v>612.93689871729453</v>
      </c>
      <c r="G60" s="147">
        <f t="shared" si="16"/>
        <v>80.397542331653085</v>
      </c>
      <c r="H60" s="148">
        <f t="shared" si="17"/>
        <v>7.6238263128595278</v>
      </c>
    </row>
    <row r="61" spans="1:8" ht="15" customHeight="1" x14ac:dyDescent="0.3">
      <c r="A61" s="7"/>
      <c r="B61" s="7" t="s">
        <v>4</v>
      </c>
      <c r="C61" s="132">
        <v>5287.5569999999998</v>
      </c>
      <c r="D61" s="132">
        <v>3600.8699326999999</v>
      </c>
      <c r="E61" s="133">
        <v>43256.17</v>
      </c>
      <c r="F61" s="140">
        <f t="shared" si="15"/>
        <v>681.00824874322871</v>
      </c>
      <c r="G61" s="132">
        <f t="shared" si="16"/>
        <v>83.245232592252151</v>
      </c>
      <c r="H61" s="133">
        <f t="shared" si="17"/>
        <v>8.1807477441850747</v>
      </c>
    </row>
    <row r="62" spans="1:8" ht="15" customHeight="1" x14ac:dyDescent="0.3">
      <c r="A62" s="8"/>
      <c r="B62" s="9" t="s">
        <v>67</v>
      </c>
      <c r="C62" s="134">
        <v>0.14429898656946374</v>
      </c>
      <c r="D62" s="134">
        <v>0.20367008561982533</v>
      </c>
      <c r="E62" s="135">
        <v>0.18607709744889758</v>
      </c>
      <c r="F62" s="143"/>
      <c r="G62" s="144"/>
      <c r="H62" s="145"/>
    </row>
    <row r="63" spans="1:8" ht="15" customHeight="1" x14ac:dyDescent="0.3">
      <c r="A63" s="162" t="s">
        <v>124</v>
      </c>
      <c r="B63" s="162"/>
      <c r="C63" s="162"/>
      <c r="D63" s="162"/>
      <c r="E63" s="1"/>
      <c r="F63" s="2"/>
    </row>
    <row r="64" spans="1:8" ht="15" customHeight="1" x14ac:dyDescent="0.3"/>
    <row r="65" spans="1:8" ht="15" customHeight="1" x14ac:dyDescent="0.3"/>
    <row r="66" spans="1:8" ht="15" customHeight="1" x14ac:dyDescent="0.3">
      <c r="A66" s="163" t="s">
        <v>105</v>
      </c>
      <c r="B66" s="163"/>
      <c r="C66" s="163"/>
      <c r="D66" s="163"/>
      <c r="E66" s="163"/>
      <c r="F66" s="163"/>
      <c r="G66" s="163"/>
      <c r="H66" s="163"/>
    </row>
    <row r="67" spans="1:8" ht="30.6" x14ac:dyDescent="0.3">
      <c r="A67" s="4" t="s">
        <v>59</v>
      </c>
      <c r="B67" s="5" t="s">
        <v>60</v>
      </c>
      <c r="C67" s="5" t="s">
        <v>77</v>
      </c>
      <c r="D67" s="5" t="s">
        <v>78</v>
      </c>
      <c r="E67" s="6" t="s">
        <v>79</v>
      </c>
      <c r="F67" s="5" t="s">
        <v>81</v>
      </c>
      <c r="G67" s="5" t="s">
        <v>80</v>
      </c>
      <c r="H67" s="5" t="s">
        <v>61</v>
      </c>
    </row>
    <row r="68" spans="1:8" ht="15" customHeight="1" x14ac:dyDescent="0.3">
      <c r="A68" s="164" t="s">
        <v>88</v>
      </c>
      <c r="B68" s="141" t="s">
        <v>63</v>
      </c>
      <c r="C68" s="125">
        <v>1411.896</v>
      </c>
      <c r="D68" s="125">
        <v>944.93373819999988</v>
      </c>
      <c r="E68" s="126">
        <v>12593.806</v>
      </c>
      <c r="F68" s="136">
        <f>D68/C68*1000</f>
        <v>669.26582283680943</v>
      </c>
      <c r="G68" s="125">
        <f>D68/E68*1000</f>
        <v>75.031625721406201</v>
      </c>
      <c r="H68" s="126">
        <f>F68/G68</f>
        <v>8.9197830435102876</v>
      </c>
    </row>
    <row r="69" spans="1:8" ht="15" customHeight="1" x14ac:dyDescent="0.3">
      <c r="A69" s="165"/>
      <c r="B69" s="32" t="s">
        <v>62</v>
      </c>
      <c r="C69" s="19">
        <v>490.596</v>
      </c>
      <c r="D69" s="19">
        <v>326.53186399999993</v>
      </c>
      <c r="E69" s="127">
        <v>4369.009</v>
      </c>
      <c r="F69" s="137">
        <f t="shared" ref="F69:F77" si="18">D69/C69*1000</f>
        <v>665.58199414589581</v>
      </c>
      <c r="G69" s="19">
        <f t="shared" ref="G69:G77" si="19">D69/E69*1000</f>
        <v>74.738198982881457</v>
      </c>
      <c r="H69" s="127">
        <f t="shared" ref="H69:H77" si="20">F69/G69</f>
        <v>8.9055128863667861</v>
      </c>
    </row>
    <row r="70" spans="1:8" ht="15" customHeight="1" x14ac:dyDescent="0.3">
      <c r="A70" s="165"/>
      <c r="B70" s="72" t="s">
        <v>65</v>
      </c>
      <c r="C70" s="128">
        <v>622.15899999999999</v>
      </c>
      <c r="D70" s="128">
        <v>345.87515230000002</v>
      </c>
      <c r="E70" s="129">
        <v>5173.7269999999999</v>
      </c>
      <c r="F70" s="138">
        <f t="shared" si="18"/>
        <v>555.92726666334488</v>
      </c>
      <c r="G70" s="128">
        <f t="shared" si="19"/>
        <v>66.852223223219951</v>
      </c>
      <c r="H70" s="129">
        <f t="shared" si="20"/>
        <v>8.3157633338101657</v>
      </c>
    </row>
    <row r="71" spans="1:8" ht="15" customHeight="1" x14ac:dyDescent="0.3">
      <c r="A71" s="165"/>
      <c r="B71" s="32" t="s">
        <v>69</v>
      </c>
      <c r="C71" s="19">
        <v>323.255</v>
      </c>
      <c r="D71" s="19">
        <v>178.99703600000001</v>
      </c>
      <c r="E71" s="127">
        <v>2782.1469999999999</v>
      </c>
      <c r="F71" s="137">
        <f t="shared" si="18"/>
        <v>553.73323227792309</v>
      </c>
      <c r="G71" s="19">
        <f t="shared" si="19"/>
        <v>64.337734850099579</v>
      </c>
      <c r="H71" s="127">
        <f t="shared" si="20"/>
        <v>8.606663470015933</v>
      </c>
    </row>
    <row r="72" spans="1:8" ht="15" customHeight="1" x14ac:dyDescent="0.3">
      <c r="A72" s="165"/>
      <c r="B72" s="72" t="s">
        <v>70</v>
      </c>
      <c r="C72" s="128">
        <v>250.239</v>
      </c>
      <c r="D72" s="128">
        <v>170.92415880000001</v>
      </c>
      <c r="E72" s="129">
        <v>2197.0369999999998</v>
      </c>
      <c r="F72" s="138">
        <f t="shared" si="18"/>
        <v>683.04364547492605</v>
      </c>
      <c r="G72" s="128">
        <f t="shared" si="19"/>
        <v>77.797578647969985</v>
      </c>
      <c r="H72" s="129">
        <f t="shared" si="20"/>
        <v>8.7797545546457574</v>
      </c>
    </row>
    <row r="73" spans="1:8" ht="15" customHeight="1" x14ac:dyDescent="0.3">
      <c r="A73" s="165"/>
      <c r="B73" s="32" t="s">
        <v>71</v>
      </c>
      <c r="C73" s="19">
        <v>184.27799999999999</v>
      </c>
      <c r="D73" s="19">
        <v>165.55294999999998</v>
      </c>
      <c r="E73" s="127">
        <v>1543.807</v>
      </c>
      <c r="F73" s="137">
        <f t="shared" si="18"/>
        <v>898.38694798076813</v>
      </c>
      <c r="G73" s="19">
        <f t="shared" si="19"/>
        <v>107.23681781466206</v>
      </c>
      <c r="H73" s="127">
        <f t="shared" si="20"/>
        <v>8.3775979769695788</v>
      </c>
    </row>
    <row r="74" spans="1:8" ht="15" customHeight="1" x14ac:dyDescent="0.3">
      <c r="A74" s="165"/>
      <c r="B74" s="72" t="s">
        <v>64</v>
      </c>
      <c r="C74" s="128">
        <v>233.64099999999999</v>
      </c>
      <c r="D74" s="128">
        <v>116.66441889999999</v>
      </c>
      <c r="E74" s="129">
        <v>1871.395</v>
      </c>
      <c r="F74" s="138">
        <f t="shared" si="18"/>
        <v>499.3319618560098</v>
      </c>
      <c r="G74" s="128">
        <f t="shared" si="19"/>
        <v>62.340884153265335</v>
      </c>
      <c r="H74" s="129">
        <f t="shared" si="20"/>
        <v>8.0097029202922432</v>
      </c>
    </row>
    <row r="75" spans="1:8" ht="15" customHeight="1" x14ac:dyDescent="0.3">
      <c r="A75" s="165"/>
      <c r="B75" s="32" t="s">
        <v>72</v>
      </c>
      <c r="C75" s="19">
        <v>45.298000000000002</v>
      </c>
      <c r="D75" s="19">
        <v>18.261989500000002</v>
      </c>
      <c r="E75" s="127">
        <v>368.24900000000002</v>
      </c>
      <c r="F75" s="137">
        <f t="shared" si="18"/>
        <v>403.15222526380859</v>
      </c>
      <c r="G75" s="19">
        <f t="shared" si="19"/>
        <v>49.591416405747196</v>
      </c>
      <c r="H75" s="127">
        <f t="shared" si="20"/>
        <v>8.1294759150514384</v>
      </c>
    </row>
    <row r="76" spans="1:8" ht="15" customHeight="1" x14ac:dyDescent="0.3">
      <c r="A76" s="166"/>
      <c r="B76" s="146" t="s">
        <v>66</v>
      </c>
      <c r="C76" s="147">
        <f>C77-SUM(C68:C75)</f>
        <v>1667.0789999999997</v>
      </c>
      <c r="D76" s="147">
        <f>D77-SUM(D68:D75)</f>
        <v>866.12545440000031</v>
      </c>
      <c r="E76" s="148">
        <f>E77-SUM(E68:E75)</f>
        <v>12919.798999999999</v>
      </c>
      <c r="F76" s="149">
        <f t="shared" si="18"/>
        <v>519.5467367773216</v>
      </c>
      <c r="G76" s="147">
        <f t="shared" si="19"/>
        <v>67.03861680820269</v>
      </c>
      <c r="H76" s="148">
        <f t="shared" si="20"/>
        <v>7.7499620593865099</v>
      </c>
    </row>
    <row r="77" spans="1:8" ht="15" customHeight="1" x14ac:dyDescent="0.3">
      <c r="A77" s="7"/>
      <c r="B77" s="7" t="s">
        <v>4</v>
      </c>
      <c r="C77" s="132">
        <v>5228.4409999999998</v>
      </c>
      <c r="D77" s="132">
        <v>3133.8667621</v>
      </c>
      <c r="E77" s="133">
        <v>43818.976000000002</v>
      </c>
      <c r="F77" s="140">
        <f t="shared" si="18"/>
        <v>599.38837640130203</v>
      </c>
      <c r="G77" s="132">
        <f t="shared" si="19"/>
        <v>71.518484642361344</v>
      </c>
      <c r="H77" s="133">
        <f t="shared" si="20"/>
        <v>8.3808875341617117</v>
      </c>
    </row>
    <row r="78" spans="1:8" ht="15" customHeight="1" x14ac:dyDescent="0.3">
      <c r="A78" s="8"/>
      <c r="B78" s="9" t="s">
        <v>67</v>
      </c>
      <c r="C78" s="134">
        <v>0.15010857693941621</v>
      </c>
      <c r="D78" s="134">
        <v>0.20020632445913986</v>
      </c>
      <c r="E78" s="135">
        <v>0.19302493175239666</v>
      </c>
      <c r="F78" s="143"/>
      <c r="G78" s="144"/>
      <c r="H78" s="145"/>
    </row>
    <row r="79" spans="1:8" ht="15" customHeight="1" x14ac:dyDescent="0.3">
      <c r="A79" s="162" t="s">
        <v>124</v>
      </c>
      <c r="B79" s="162"/>
      <c r="C79" s="162"/>
      <c r="D79" s="162"/>
      <c r="E79" s="1"/>
      <c r="F79" s="2"/>
    </row>
    <row r="80" spans="1:8" ht="15" customHeight="1" x14ac:dyDescent="0.3"/>
    <row r="81" spans="1:8" ht="15" customHeight="1" x14ac:dyDescent="0.3"/>
    <row r="82" spans="1:8" ht="15" customHeight="1" x14ac:dyDescent="0.3">
      <c r="A82" s="163" t="s">
        <v>86</v>
      </c>
      <c r="B82" s="163"/>
      <c r="C82" s="163"/>
      <c r="D82" s="163"/>
      <c r="E82" s="163"/>
      <c r="F82" s="163"/>
      <c r="G82" s="163"/>
      <c r="H82" s="163"/>
    </row>
    <row r="83" spans="1:8" ht="30.6" x14ac:dyDescent="0.3">
      <c r="A83" s="4" t="s">
        <v>59</v>
      </c>
      <c r="B83" s="5" t="s">
        <v>60</v>
      </c>
      <c r="C83" s="5" t="s">
        <v>77</v>
      </c>
      <c r="D83" s="5" t="s">
        <v>78</v>
      </c>
      <c r="E83" s="6" t="s">
        <v>79</v>
      </c>
      <c r="F83" s="5" t="s">
        <v>81</v>
      </c>
      <c r="G83" s="5" t="s">
        <v>80</v>
      </c>
      <c r="H83" s="5" t="s">
        <v>61</v>
      </c>
    </row>
    <row r="84" spans="1:8" ht="15" customHeight="1" x14ac:dyDescent="0.3">
      <c r="A84" s="164" t="s">
        <v>88</v>
      </c>
      <c r="B84" s="141" t="s">
        <v>63</v>
      </c>
      <c r="C84" s="125">
        <v>1296.212</v>
      </c>
      <c r="D84" s="125">
        <v>959.90299979999998</v>
      </c>
      <c r="E84" s="126">
        <v>11049.758</v>
      </c>
      <c r="F84" s="136">
        <f>D84/C84*1000</f>
        <v>740.54475641330271</v>
      </c>
      <c r="G84" s="125">
        <f>D84/E84*1000</f>
        <v>86.870952268818911</v>
      </c>
      <c r="H84" s="126">
        <f>F84/G84</f>
        <v>8.5246533746023037</v>
      </c>
    </row>
    <row r="85" spans="1:8" ht="15" customHeight="1" x14ac:dyDescent="0.3">
      <c r="A85" s="165"/>
      <c r="B85" s="32" t="s">
        <v>62</v>
      </c>
      <c r="C85" s="19">
        <v>692.07399999999996</v>
      </c>
      <c r="D85" s="19">
        <v>503.83295909999993</v>
      </c>
      <c r="E85" s="127">
        <v>6031.5339999999997</v>
      </c>
      <c r="F85" s="137">
        <f t="shared" ref="F85:F93" si="21">D85/C85*1000</f>
        <v>728.00446065016172</v>
      </c>
      <c r="G85" s="19">
        <f t="shared" ref="G85:G93" si="22">D85/E85*1000</f>
        <v>83.533137523555354</v>
      </c>
      <c r="H85" s="127">
        <f t="shared" ref="H85:H93" si="23">F85/G85</f>
        <v>8.7151576276525358</v>
      </c>
    </row>
    <row r="86" spans="1:8" ht="15" customHeight="1" x14ac:dyDescent="0.3">
      <c r="A86" s="165"/>
      <c r="B86" s="72" t="s">
        <v>65</v>
      </c>
      <c r="C86" s="128">
        <v>473.25599999999997</v>
      </c>
      <c r="D86" s="128">
        <v>344.18352269999997</v>
      </c>
      <c r="E86" s="129">
        <v>3969.49</v>
      </c>
      <c r="F86" s="138">
        <f t="shared" si="21"/>
        <v>727.26710849941674</v>
      </c>
      <c r="G86" s="128">
        <f t="shared" si="22"/>
        <v>86.707240149238302</v>
      </c>
      <c r="H86" s="129">
        <f t="shared" si="23"/>
        <v>8.387616850076915</v>
      </c>
    </row>
    <row r="87" spans="1:8" ht="15" customHeight="1" x14ac:dyDescent="0.3">
      <c r="A87" s="165"/>
      <c r="B87" s="32" t="s">
        <v>69</v>
      </c>
      <c r="C87" s="19">
        <v>330.66899999999998</v>
      </c>
      <c r="D87" s="19">
        <v>256.08420839999997</v>
      </c>
      <c r="E87" s="127">
        <v>2769.5540000000001</v>
      </c>
      <c r="F87" s="137">
        <f t="shared" si="21"/>
        <v>774.44274606933209</v>
      </c>
      <c r="G87" s="19">
        <f t="shared" si="22"/>
        <v>92.464060422725098</v>
      </c>
      <c r="H87" s="127">
        <f t="shared" si="23"/>
        <v>8.3756082366354274</v>
      </c>
    </row>
    <row r="88" spans="1:8" ht="15" customHeight="1" x14ac:dyDescent="0.3">
      <c r="A88" s="165"/>
      <c r="B88" s="72" t="s">
        <v>70</v>
      </c>
      <c r="C88" s="128">
        <v>193.77799999999999</v>
      </c>
      <c r="D88" s="128">
        <v>136.09802590000001</v>
      </c>
      <c r="E88" s="129">
        <v>1688.962</v>
      </c>
      <c r="F88" s="138">
        <f t="shared" si="21"/>
        <v>702.33992455283885</v>
      </c>
      <c r="G88" s="128">
        <f t="shared" si="22"/>
        <v>80.580869137375515</v>
      </c>
      <c r="H88" s="129">
        <f t="shared" si="23"/>
        <v>8.7159636284820756</v>
      </c>
    </row>
    <row r="89" spans="1:8" ht="15" customHeight="1" x14ac:dyDescent="0.3">
      <c r="A89" s="165"/>
      <c r="B89" s="32" t="s">
        <v>71</v>
      </c>
      <c r="C89" s="19">
        <v>181.69399999999999</v>
      </c>
      <c r="D89" s="19">
        <v>155.26934459999995</v>
      </c>
      <c r="E89" s="127">
        <v>1459.75</v>
      </c>
      <c r="F89" s="137">
        <f t="shared" si="21"/>
        <v>854.56506323819144</v>
      </c>
      <c r="G89" s="19">
        <f t="shared" si="22"/>
        <v>106.36707970542898</v>
      </c>
      <c r="H89" s="127">
        <f t="shared" si="23"/>
        <v>8.0341122987000126</v>
      </c>
    </row>
    <row r="90" spans="1:8" ht="15" customHeight="1" x14ac:dyDescent="0.3">
      <c r="A90" s="165"/>
      <c r="B90" s="72" t="s">
        <v>64</v>
      </c>
      <c r="C90" s="128">
        <v>178.92099999999999</v>
      </c>
      <c r="D90" s="128">
        <v>95.752826399999961</v>
      </c>
      <c r="E90" s="129">
        <v>1415.4480000000001</v>
      </c>
      <c r="F90" s="138">
        <f t="shared" si="21"/>
        <v>535.16818260573086</v>
      </c>
      <c r="G90" s="128">
        <f t="shared" si="22"/>
        <v>67.648423961883424</v>
      </c>
      <c r="H90" s="129">
        <f t="shared" si="23"/>
        <v>7.9110221829746088</v>
      </c>
    </row>
    <row r="91" spans="1:8" ht="15" customHeight="1" x14ac:dyDescent="0.3">
      <c r="A91" s="165"/>
      <c r="B91" s="32" t="s">
        <v>72</v>
      </c>
      <c r="C91" s="19">
        <v>104.40300000000001</v>
      </c>
      <c r="D91" s="19">
        <v>91.904538899999991</v>
      </c>
      <c r="E91" s="127">
        <v>986.04499999999996</v>
      </c>
      <c r="F91" s="137">
        <f t="shared" si="21"/>
        <v>880.28637970173259</v>
      </c>
      <c r="G91" s="19">
        <f t="shared" si="22"/>
        <v>93.205217713187537</v>
      </c>
      <c r="H91" s="127">
        <f t="shared" si="23"/>
        <v>9.4446040822581701</v>
      </c>
    </row>
    <row r="92" spans="1:8" ht="15" customHeight="1" x14ac:dyDescent="0.3">
      <c r="A92" s="166"/>
      <c r="B92" s="146" t="s">
        <v>66</v>
      </c>
      <c r="C92" s="147">
        <v>1355.3220000000006</v>
      </c>
      <c r="D92" s="147">
        <v>716.8844778000016</v>
      </c>
      <c r="E92" s="148">
        <v>10900.155000000006</v>
      </c>
      <c r="F92" s="149">
        <f t="shared" si="21"/>
        <v>528.94033875344849</v>
      </c>
      <c r="G92" s="147">
        <f t="shared" si="22"/>
        <v>65.768282909738545</v>
      </c>
      <c r="H92" s="148">
        <f t="shared" si="23"/>
        <v>8.0424836311961307</v>
      </c>
    </row>
    <row r="93" spans="1:8" ht="15" customHeight="1" x14ac:dyDescent="0.3">
      <c r="A93" s="7"/>
      <c r="B93" s="7" t="s">
        <v>4</v>
      </c>
      <c r="C93" s="132">
        <f>SUM(C84:C92)</f>
        <v>4806.3289999999997</v>
      </c>
      <c r="D93" s="132">
        <f t="shared" ref="D93" si="24">SUM(D84:D92)</f>
        <v>3259.9129036000004</v>
      </c>
      <c r="E93" s="133">
        <f>SUM(E84:E92)</f>
        <v>40270.696000000004</v>
      </c>
      <c r="F93" s="140">
        <f t="shared" si="21"/>
        <v>678.25421514007894</v>
      </c>
      <c r="G93" s="132">
        <f t="shared" si="22"/>
        <v>80.950001549513814</v>
      </c>
      <c r="H93" s="133">
        <f t="shared" si="23"/>
        <v>8.3786806937269613</v>
      </c>
    </row>
    <row r="94" spans="1:8" ht="15" customHeight="1" x14ac:dyDescent="0.3">
      <c r="A94" s="8"/>
      <c r="B94" s="9" t="s">
        <v>67</v>
      </c>
      <c r="C94" s="134">
        <v>0.15493627980518046</v>
      </c>
      <c r="D94" s="134">
        <v>0.22953153372534058</v>
      </c>
      <c r="E94" s="135">
        <v>0.19189769425014686</v>
      </c>
      <c r="F94" s="143"/>
      <c r="G94" s="144"/>
      <c r="H94" s="145"/>
    </row>
    <row r="95" spans="1:8" ht="15" customHeight="1" x14ac:dyDescent="0.3">
      <c r="A95" s="162" t="s">
        <v>124</v>
      </c>
      <c r="B95" s="162"/>
      <c r="C95" s="162"/>
      <c r="D95" s="162"/>
      <c r="E95" s="1"/>
      <c r="F95" s="2"/>
    </row>
    <row r="96" spans="1:8" ht="15" customHeight="1" x14ac:dyDescent="0.3"/>
    <row r="97" spans="1:8" ht="15" customHeight="1" x14ac:dyDescent="0.3"/>
    <row r="98" spans="1:8" ht="15" customHeight="1" x14ac:dyDescent="0.3">
      <c r="A98" s="163" t="s">
        <v>68</v>
      </c>
      <c r="B98" s="163"/>
      <c r="C98" s="163"/>
      <c r="D98" s="163"/>
      <c r="E98" s="163"/>
      <c r="F98" s="163"/>
      <c r="G98" s="163"/>
      <c r="H98" s="163"/>
    </row>
    <row r="99" spans="1:8" ht="30.6" x14ac:dyDescent="0.3">
      <c r="A99" s="4" t="s">
        <v>59</v>
      </c>
      <c r="B99" s="5" t="s">
        <v>60</v>
      </c>
      <c r="C99" s="5" t="s">
        <v>77</v>
      </c>
      <c r="D99" s="5" t="s">
        <v>78</v>
      </c>
      <c r="E99" s="6" t="s">
        <v>79</v>
      </c>
      <c r="F99" s="5" t="s">
        <v>81</v>
      </c>
      <c r="G99" s="5" t="s">
        <v>80</v>
      </c>
      <c r="H99" s="5" t="s">
        <v>61</v>
      </c>
    </row>
    <row r="100" spans="1:8" ht="15" customHeight="1" x14ac:dyDescent="0.3">
      <c r="A100" s="164" t="s">
        <v>89</v>
      </c>
      <c r="B100" s="141" t="s">
        <v>63</v>
      </c>
      <c r="C100" s="125">
        <v>1059.0740000000001</v>
      </c>
      <c r="D100" s="125">
        <v>859.9925647</v>
      </c>
      <c r="E100" s="126">
        <v>9908.0229999999992</v>
      </c>
      <c r="F100" s="136">
        <f>D100/C100*1000</f>
        <v>812.02311141619941</v>
      </c>
      <c r="G100" s="125">
        <f>D100/E100*1000</f>
        <v>86.797594706835071</v>
      </c>
      <c r="H100" s="126">
        <f>F100/G100</f>
        <v>9.3553642143986142</v>
      </c>
    </row>
    <row r="101" spans="1:8" ht="15" customHeight="1" x14ac:dyDescent="0.3">
      <c r="A101" s="165"/>
      <c r="B101" s="32" t="s">
        <v>62</v>
      </c>
      <c r="C101" s="19">
        <v>604.38900000000001</v>
      </c>
      <c r="D101" s="19">
        <v>407.76628499999998</v>
      </c>
      <c r="E101" s="127">
        <v>5280.1019999999999</v>
      </c>
      <c r="F101" s="137">
        <f t="shared" ref="F101:F109" si="25">D101/C101*1000</f>
        <v>674.67522572383007</v>
      </c>
      <c r="G101" s="19">
        <f t="shared" ref="G101:G109" si="26">D101/E101*1000</f>
        <v>77.226971183511225</v>
      </c>
      <c r="H101" s="127">
        <f t="shared" ref="H101:H109" si="27">F101/G101</f>
        <v>8.7362642271781912</v>
      </c>
    </row>
    <row r="102" spans="1:8" ht="15" customHeight="1" x14ac:dyDescent="0.3">
      <c r="A102" s="165"/>
      <c r="B102" s="72" t="s">
        <v>65</v>
      </c>
      <c r="C102" s="128">
        <v>447.02</v>
      </c>
      <c r="D102" s="128">
        <v>345.85364999999996</v>
      </c>
      <c r="E102" s="129">
        <v>3959.99</v>
      </c>
      <c r="F102" s="138">
        <f t="shared" si="25"/>
        <v>773.68719520379398</v>
      </c>
      <c r="G102" s="128">
        <f t="shared" si="26"/>
        <v>87.337000851012249</v>
      </c>
      <c r="H102" s="129">
        <f t="shared" si="27"/>
        <v>8.8586416715135776</v>
      </c>
    </row>
    <row r="103" spans="1:8" ht="15" customHeight="1" x14ac:dyDescent="0.3">
      <c r="A103" s="165"/>
      <c r="B103" s="32" t="s">
        <v>69</v>
      </c>
      <c r="C103" s="19">
        <v>261.077</v>
      </c>
      <c r="D103" s="19">
        <v>172.63786889999992</v>
      </c>
      <c r="E103" s="127">
        <v>2460.1680000000001</v>
      </c>
      <c r="F103" s="137">
        <f t="shared" si="25"/>
        <v>661.25269135159328</v>
      </c>
      <c r="G103" s="19">
        <f t="shared" si="26"/>
        <v>70.173203171490684</v>
      </c>
      <c r="H103" s="127">
        <f t="shared" si="27"/>
        <v>9.4231510244104246</v>
      </c>
    </row>
    <row r="104" spans="1:8" ht="15" customHeight="1" x14ac:dyDescent="0.3">
      <c r="A104" s="165"/>
      <c r="B104" s="72" t="s">
        <v>64</v>
      </c>
      <c r="C104" s="128">
        <v>224.16399999999999</v>
      </c>
      <c r="D104" s="128">
        <v>124.98594470000002</v>
      </c>
      <c r="E104" s="129">
        <v>1840.1079999999999</v>
      </c>
      <c r="F104" s="138">
        <f t="shared" si="25"/>
        <v>557.5647503613427</v>
      </c>
      <c r="G104" s="128">
        <f t="shared" si="26"/>
        <v>67.923157064694038</v>
      </c>
      <c r="H104" s="129">
        <f t="shared" si="27"/>
        <v>8.2087578736996125</v>
      </c>
    </row>
    <row r="105" spans="1:8" ht="15" customHeight="1" x14ac:dyDescent="0.3">
      <c r="A105" s="165"/>
      <c r="B105" s="32" t="s">
        <v>70</v>
      </c>
      <c r="C105" s="19">
        <v>185.96600000000001</v>
      </c>
      <c r="D105" s="19">
        <v>136.93242060000003</v>
      </c>
      <c r="E105" s="127">
        <v>1737.874</v>
      </c>
      <c r="F105" s="137">
        <f t="shared" si="25"/>
        <v>736.33040770893626</v>
      </c>
      <c r="G105" s="19">
        <f t="shared" si="26"/>
        <v>78.793065895456195</v>
      </c>
      <c r="H105" s="127">
        <f t="shared" si="27"/>
        <v>9.3451168493165415</v>
      </c>
    </row>
    <row r="106" spans="1:8" ht="15" customHeight="1" x14ac:dyDescent="0.3">
      <c r="A106" s="165"/>
      <c r="B106" s="72" t="s">
        <v>71</v>
      </c>
      <c r="C106" s="128">
        <v>150.66999999999999</v>
      </c>
      <c r="D106" s="128">
        <v>130.23313759999996</v>
      </c>
      <c r="E106" s="129">
        <v>1311.903</v>
      </c>
      <c r="F106" s="138">
        <f t="shared" si="25"/>
        <v>864.36010884714915</v>
      </c>
      <c r="G106" s="128">
        <f t="shared" si="26"/>
        <v>99.270401546455759</v>
      </c>
      <c r="H106" s="129">
        <f t="shared" si="27"/>
        <v>8.707128160881398</v>
      </c>
    </row>
    <row r="107" spans="1:8" ht="15" customHeight="1" x14ac:dyDescent="0.3">
      <c r="A107" s="165"/>
      <c r="B107" s="32" t="s">
        <v>72</v>
      </c>
      <c r="C107" s="19">
        <v>150.011</v>
      </c>
      <c r="D107" s="19">
        <v>101.8535151</v>
      </c>
      <c r="E107" s="127">
        <v>1433.374</v>
      </c>
      <c r="F107" s="137">
        <f t="shared" si="25"/>
        <v>678.9736425995427</v>
      </c>
      <c r="G107" s="19">
        <f t="shared" si="26"/>
        <v>71.058575849708447</v>
      </c>
      <c r="H107" s="127">
        <f t="shared" si="27"/>
        <v>9.5551259574297891</v>
      </c>
    </row>
    <row r="108" spans="1:8" ht="15" customHeight="1" x14ac:dyDescent="0.3">
      <c r="A108" s="166"/>
      <c r="B108" s="146" t="s">
        <v>66</v>
      </c>
      <c r="C108" s="147">
        <v>1454.5809999999997</v>
      </c>
      <c r="D108" s="147">
        <v>814.76492330000065</v>
      </c>
      <c r="E108" s="148">
        <v>11445.981000000003</v>
      </c>
      <c r="F108" s="149">
        <f t="shared" si="25"/>
        <v>560.13719641601313</v>
      </c>
      <c r="G108" s="147">
        <f t="shared" si="26"/>
        <v>71.183494302498005</v>
      </c>
      <c r="H108" s="148">
        <f t="shared" si="27"/>
        <v>7.8689196407762818</v>
      </c>
    </row>
    <row r="109" spans="1:8" ht="15" customHeight="1" x14ac:dyDescent="0.3">
      <c r="A109" s="7"/>
      <c r="B109" s="7" t="s">
        <v>4</v>
      </c>
      <c r="C109" s="132">
        <f>SUM(C100:C108)</f>
        <v>4536.9519999999993</v>
      </c>
      <c r="D109" s="132">
        <f t="shared" ref="D109" si="28">SUM(D100:D108)</f>
        <v>3095.0203099000009</v>
      </c>
      <c r="E109" s="133">
        <f>SUM(E100:E108)</f>
        <v>39377.523000000001</v>
      </c>
      <c r="F109" s="140">
        <f t="shared" si="25"/>
        <v>682.18052778605579</v>
      </c>
      <c r="G109" s="132">
        <f t="shared" si="26"/>
        <v>78.598654107826974</v>
      </c>
      <c r="H109" s="133">
        <f t="shared" si="27"/>
        <v>8.6792901930635384</v>
      </c>
    </row>
    <row r="110" spans="1:8" ht="15" customHeight="1" x14ac:dyDescent="0.3">
      <c r="A110" s="8"/>
      <c r="B110" s="9" t="s">
        <v>67</v>
      </c>
      <c r="C110" s="134">
        <v>0.15988778627291211</v>
      </c>
      <c r="D110" s="134">
        <v>0.24276047738765996</v>
      </c>
      <c r="E110" s="135">
        <v>0.20681274040736078</v>
      </c>
      <c r="F110" s="143"/>
      <c r="G110" s="144"/>
      <c r="H110" s="145"/>
    </row>
    <row r="111" spans="1:8" ht="15" customHeight="1" x14ac:dyDescent="0.3">
      <c r="A111" s="162" t="s">
        <v>124</v>
      </c>
      <c r="B111" s="162"/>
      <c r="C111" s="162"/>
      <c r="D111" s="162"/>
      <c r="E111" s="1"/>
      <c r="F111" s="2"/>
    </row>
  </sheetData>
  <sortState xmlns:xlrd2="http://schemas.microsoft.com/office/spreadsheetml/2017/richdata2" ref="B5:H11">
    <sortCondition descending="1" ref="D5:D11"/>
  </sortState>
  <mergeCells count="21">
    <mergeCell ref="A3:H3"/>
    <mergeCell ref="A5:A13"/>
    <mergeCell ref="A16:D16"/>
    <mergeCell ref="A19:H19"/>
    <mergeCell ref="A21:A29"/>
    <mergeCell ref="A32:D32"/>
    <mergeCell ref="A35:H35"/>
    <mergeCell ref="A37:A44"/>
    <mergeCell ref="A47:D47"/>
    <mergeCell ref="A79:D79"/>
    <mergeCell ref="A50:H50"/>
    <mergeCell ref="A52:A60"/>
    <mergeCell ref="A63:D63"/>
    <mergeCell ref="A66:H66"/>
    <mergeCell ref="A68:A76"/>
    <mergeCell ref="A111:D111"/>
    <mergeCell ref="A98:H98"/>
    <mergeCell ref="A100:A108"/>
    <mergeCell ref="A82:H82"/>
    <mergeCell ref="A84:A92"/>
    <mergeCell ref="A95:D95"/>
  </mergeCells>
  <pageMargins left="0.70866141732283472" right="0.70866141732283472" top="0.74803149606299213" bottom="0.74803149606299213" header="0.31496062992125984" footer="0.31496062992125984"/>
  <pageSetup paperSize="9" scale="95" orientation="landscape" r:id="rId1"/>
  <headerFooter>
    <oddHeader>&amp;R&amp;G</oddHeader>
    <oddFooter>&amp;L&amp;F&amp;C&amp;P / &amp;N&amp;R&amp;A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3:O24"/>
  <sheetViews>
    <sheetView showGridLines="0" zoomScaleNormal="100" workbookViewId="0">
      <pane xSplit="1" topLeftCell="B1" activePane="topRight" state="frozen"/>
      <selection pane="topRight" activeCell="N5" sqref="N5:N10"/>
    </sheetView>
  </sheetViews>
  <sheetFormatPr defaultRowHeight="10.199999999999999" x14ac:dyDescent="0.2"/>
  <cols>
    <col min="1" max="1" width="24.5546875" style="3" customWidth="1"/>
    <col min="2" max="16384" width="8.88671875" style="3"/>
  </cols>
  <sheetData>
    <row r="3" spans="1:15" s="10" customFormat="1" ht="17.100000000000001" customHeight="1" x14ac:dyDescent="0.3">
      <c r="A3" s="163" t="s">
        <v>141</v>
      </c>
      <c r="B3" s="163"/>
      <c r="C3" s="163"/>
      <c r="D3" s="163"/>
      <c r="E3" s="163"/>
      <c r="F3" s="163"/>
      <c r="G3" s="163"/>
      <c r="H3" s="163"/>
      <c r="I3" s="163"/>
      <c r="J3" s="163"/>
      <c r="K3" s="163"/>
      <c r="L3" s="163"/>
      <c r="M3" s="163"/>
      <c r="N3" s="163"/>
    </row>
    <row r="4" spans="1:15" s="10" customFormat="1" ht="17.100000000000001" customHeight="1" x14ac:dyDescent="0.3">
      <c r="A4" s="28"/>
      <c r="B4" s="29">
        <v>2010</v>
      </c>
      <c r="C4" s="29">
        <v>2011</v>
      </c>
      <c r="D4" s="29">
        <v>2012</v>
      </c>
      <c r="E4" s="29">
        <v>2013</v>
      </c>
      <c r="F4" s="29">
        <v>2014</v>
      </c>
      <c r="G4" s="29">
        <v>2015</v>
      </c>
      <c r="H4" s="29">
        <v>2016</v>
      </c>
      <c r="I4" s="29">
        <v>2017</v>
      </c>
      <c r="J4" s="29">
        <v>2018</v>
      </c>
      <c r="K4" s="29">
        <v>2019</v>
      </c>
      <c r="L4" s="29">
        <v>2020</v>
      </c>
      <c r="M4" s="29">
        <v>2021</v>
      </c>
      <c r="N4" s="29">
        <v>2022</v>
      </c>
    </row>
    <row r="5" spans="1:15" ht="40.5" customHeight="1" x14ac:dyDescent="0.2">
      <c r="A5" s="14" t="s">
        <v>108</v>
      </c>
      <c r="B5" s="15">
        <v>30.743187499999955</v>
      </c>
      <c r="C5" s="15">
        <v>30.802037499999965</v>
      </c>
      <c r="D5" s="15">
        <v>29.13803499999992</v>
      </c>
      <c r="E5" s="15">
        <v>27.628199999999993</v>
      </c>
      <c r="F5" s="15">
        <v>31.169132499999929</v>
      </c>
      <c r="G5" s="15">
        <v>34.974102499999972</v>
      </c>
      <c r="H5" s="16">
        <v>34.984612500000033</v>
      </c>
      <c r="I5" s="16">
        <v>35.071860000000129</v>
      </c>
      <c r="J5" s="16">
        <f>38854.545/1000</f>
        <v>38.854545000000002</v>
      </c>
      <c r="K5" s="16">
        <v>39.913277500000078</v>
      </c>
      <c r="L5" s="16">
        <v>30.447460000000007</v>
      </c>
      <c r="M5" s="16">
        <v>26.819074624398045</v>
      </c>
      <c r="N5" s="16">
        <v>35.555098839273548</v>
      </c>
      <c r="O5" s="17"/>
    </row>
    <row r="6" spans="1:15" ht="15" customHeight="1" x14ac:dyDescent="0.2">
      <c r="A6" s="18" t="s">
        <v>112</v>
      </c>
      <c r="B6" s="19">
        <f>B7-B5</f>
        <v>229.94006750000599</v>
      </c>
      <c r="C6" s="19">
        <f t="shared" ref="C6:J6" si="0">C7-C5</f>
        <v>217.52353500000197</v>
      </c>
      <c r="D6" s="19">
        <f t="shared" si="0"/>
        <v>194.78309750000017</v>
      </c>
      <c r="E6" s="19">
        <f t="shared" si="0"/>
        <v>187.12967500000306</v>
      </c>
      <c r="F6" s="19">
        <f t="shared" si="0"/>
        <v>181.04616749999883</v>
      </c>
      <c r="G6" s="19">
        <f t="shared" si="0"/>
        <v>174.15956499999862</v>
      </c>
      <c r="H6" s="19">
        <f t="shared" si="0"/>
        <v>185.55367500000267</v>
      </c>
      <c r="I6" s="19">
        <f t="shared" si="0"/>
        <v>199.73190500000075</v>
      </c>
      <c r="J6" s="19">
        <f t="shared" si="0"/>
        <v>208.40060499999822</v>
      </c>
      <c r="K6" s="19">
        <v>213.07119249999877</v>
      </c>
      <c r="L6" s="19">
        <f>L7-L5</f>
        <v>201.04551499999818</v>
      </c>
      <c r="M6" s="19">
        <f>M7-M5</f>
        <v>203.83033086674965</v>
      </c>
      <c r="N6" s="19">
        <f>N7-N5</f>
        <v>214.96402642762135</v>
      </c>
      <c r="O6" s="17"/>
    </row>
    <row r="7" spans="1:15" ht="15" customHeight="1" x14ac:dyDescent="0.2">
      <c r="A7" s="20" t="s">
        <v>113</v>
      </c>
      <c r="B7" s="15">
        <v>260.68325500000594</v>
      </c>
      <c r="C7" s="15">
        <v>248.32557250000193</v>
      </c>
      <c r="D7" s="15">
        <v>223.92113250000008</v>
      </c>
      <c r="E7" s="15">
        <v>214.75787500000305</v>
      </c>
      <c r="F7" s="15">
        <v>212.21529999999876</v>
      </c>
      <c r="G7" s="15">
        <v>209.13366749999858</v>
      </c>
      <c r="H7" s="16">
        <v>220.5382875000027</v>
      </c>
      <c r="I7" s="16">
        <v>234.80376500000088</v>
      </c>
      <c r="J7" s="16">
        <v>247.25514999999822</v>
      </c>
      <c r="K7" s="16">
        <v>252.98446999999885</v>
      </c>
      <c r="L7" s="16">
        <v>231.49297499999818</v>
      </c>
      <c r="M7" s="16">
        <v>230.64940549114769</v>
      </c>
      <c r="N7" s="16">
        <v>250.51912526689489</v>
      </c>
      <c r="O7" s="17"/>
    </row>
    <row r="8" spans="1:15" ht="15" customHeight="1" x14ac:dyDescent="0.2">
      <c r="A8" s="26" t="s">
        <v>114</v>
      </c>
      <c r="B8" s="27">
        <v>4389.7539024999469</v>
      </c>
      <c r="C8" s="27">
        <v>4054.3311224999634</v>
      </c>
      <c r="D8" s="27">
        <v>3694.9760949999863</v>
      </c>
      <c r="E8" s="27">
        <v>3513.1972749999732</v>
      </c>
      <c r="F8" s="27">
        <v>3536.2398724999625</v>
      </c>
      <c r="G8" s="27">
        <v>3610.6925649999803</v>
      </c>
      <c r="H8" s="27">
        <v>3673.5592624999863</v>
      </c>
      <c r="I8" s="27">
        <v>3752.6738349998004</v>
      </c>
      <c r="J8" s="27">
        <v>3828.0211174997803</v>
      </c>
      <c r="K8" s="27">
        <v>3911.0299925000186</v>
      </c>
      <c r="L8" s="27">
        <v>3875.4790050002653</v>
      </c>
      <c r="M8" s="151">
        <v>3927.9804227906716</v>
      </c>
      <c r="N8" s="151">
        <v>4140.6331686931735</v>
      </c>
      <c r="O8" s="17"/>
    </row>
    <row r="9" spans="1:15" ht="20.399999999999999" x14ac:dyDescent="0.2">
      <c r="A9" s="14" t="s">
        <v>115</v>
      </c>
      <c r="B9" s="21">
        <f t="shared" ref="B9:I9" si="1">B5/B7</f>
        <v>0.11793311196762236</v>
      </c>
      <c r="C9" s="21">
        <f t="shared" si="1"/>
        <v>0.12403892676014963</v>
      </c>
      <c r="D9" s="21">
        <f t="shared" si="1"/>
        <v>0.13012632918869285</v>
      </c>
      <c r="E9" s="21">
        <f t="shared" si="1"/>
        <v>0.12864813455618146</v>
      </c>
      <c r="F9" s="21">
        <f t="shared" si="1"/>
        <v>0.1468750485945175</v>
      </c>
      <c r="G9" s="21">
        <f t="shared" si="1"/>
        <v>0.16723324808522383</v>
      </c>
      <c r="H9" s="22">
        <f t="shared" si="1"/>
        <v>0.15863282923152111</v>
      </c>
      <c r="I9" s="22">
        <f t="shared" si="1"/>
        <v>0.14936668498479996</v>
      </c>
      <c r="J9" s="22">
        <f t="shared" ref="J9:K9" si="2">J5/J7</f>
        <v>0.15714352158084585</v>
      </c>
      <c r="K9" s="22">
        <f t="shared" si="2"/>
        <v>0.1577696745574946</v>
      </c>
      <c r="L9" s="22">
        <f t="shared" ref="L9:M9" si="3">L5/L7</f>
        <v>0.13152649664638957</v>
      </c>
      <c r="M9" s="22">
        <f t="shared" si="3"/>
        <v>0.11627636571310113</v>
      </c>
      <c r="N9" s="22">
        <f t="shared" ref="N9" si="4">N5/N7</f>
        <v>0.1419256865175236</v>
      </c>
    </row>
    <row r="10" spans="1:15" ht="20.399999999999999" x14ac:dyDescent="0.2">
      <c r="A10" s="23" t="s">
        <v>116</v>
      </c>
      <c r="B10" s="24">
        <f>B6/B7</f>
        <v>0.88206688803237765</v>
      </c>
      <c r="C10" s="24">
        <f t="shared" ref="C10:I10" si="5">C6/C7</f>
        <v>0.8759610732398504</v>
      </c>
      <c r="D10" s="24">
        <f t="shared" si="5"/>
        <v>0.86987367081130718</v>
      </c>
      <c r="E10" s="24">
        <f t="shared" si="5"/>
        <v>0.87135186544381849</v>
      </c>
      <c r="F10" s="24">
        <f t="shared" si="5"/>
        <v>0.8531249514054825</v>
      </c>
      <c r="G10" s="24">
        <f t="shared" si="5"/>
        <v>0.83276675191477623</v>
      </c>
      <c r="H10" s="24">
        <f t="shared" si="5"/>
        <v>0.84136717076847889</v>
      </c>
      <c r="I10" s="24">
        <f t="shared" si="5"/>
        <v>0.85063331501520001</v>
      </c>
      <c r="J10" s="24">
        <f t="shared" ref="J10:K10" si="6">J6/J7</f>
        <v>0.84285647841915412</v>
      </c>
      <c r="K10" s="24">
        <f t="shared" si="6"/>
        <v>0.84223032544250542</v>
      </c>
      <c r="L10" s="24">
        <f t="shared" ref="L10:M10" si="7">L6/L7</f>
        <v>0.8684735033536104</v>
      </c>
      <c r="M10" s="24">
        <f t="shared" si="7"/>
        <v>0.88372363428689893</v>
      </c>
      <c r="N10" s="24">
        <f t="shared" ref="N10" si="8">N6/N7</f>
        <v>0.85807431348247643</v>
      </c>
    </row>
    <row r="11" spans="1:15" ht="15" customHeight="1" x14ac:dyDescent="0.2">
      <c r="A11" s="169" t="s">
        <v>127</v>
      </c>
      <c r="B11" s="169"/>
      <c r="C11" s="169"/>
      <c r="D11" s="169"/>
      <c r="E11" s="169"/>
      <c r="F11" s="169"/>
      <c r="G11" s="169"/>
      <c r="H11" s="169"/>
    </row>
    <row r="12" spans="1:15" x14ac:dyDescent="0.2">
      <c r="A12" s="170" t="s">
        <v>125</v>
      </c>
      <c r="B12" s="170"/>
      <c r="C12" s="170"/>
      <c r="D12" s="170"/>
      <c r="E12" s="170"/>
      <c r="F12" s="170"/>
      <c r="G12" s="170"/>
      <c r="H12" s="170"/>
      <c r="I12" s="170"/>
      <c r="J12" s="170"/>
      <c r="K12" s="11"/>
      <c r="L12" s="11"/>
      <c r="M12" s="11"/>
      <c r="N12" s="11"/>
    </row>
    <row r="13" spans="1:15" s="25" customFormat="1" ht="33.6" customHeight="1" x14ac:dyDescent="0.2">
      <c r="A13" s="167" t="s">
        <v>126</v>
      </c>
      <c r="B13" s="167"/>
      <c r="C13" s="167"/>
      <c r="D13" s="167"/>
      <c r="E13" s="167"/>
      <c r="F13" s="167"/>
      <c r="G13" s="167"/>
      <c r="H13" s="167"/>
      <c r="I13" s="167"/>
      <c r="J13" s="167"/>
      <c r="K13" s="167"/>
      <c r="L13" s="167"/>
      <c r="M13" s="150"/>
      <c r="N13" s="150"/>
    </row>
    <row r="14" spans="1:15" ht="15" customHeight="1" x14ac:dyDescent="0.2">
      <c r="A14" s="12"/>
      <c r="B14" s="12"/>
      <c r="C14" s="12"/>
      <c r="D14" s="12"/>
      <c r="E14" s="12"/>
      <c r="F14" s="12"/>
      <c r="G14" s="12"/>
      <c r="H14" s="12"/>
      <c r="I14" s="12"/>
      <c r="J14" s="12"/>
      <c r="K14" s="12"/>
      <c r="L14" s="12"/>
      <c r="M14" s="12"/>
      <c r="N14" s="12"/>
    </row>
    <row r="15" spans="1:15" ht="15" customHeight="1" x14ac:dyDescent="0.2">
      <c r="A15" s="168"/>
      <c r="B15" s="168"/>
      <c r="C15" s="168"/>
      <c r="D15" s="168"/>
      <c r="E15" s="168"/>
      <c r="F15" s="168"/>
      <c r="G15" s="168"/>
      <c r="H15" s="168"/>
      <c r="I15" s="168"/>
      <c r="J15" s="168"/>
      <c r="K15" s="13"/>
      <c r="L15" s="13"/>
      <c r="M15" s="13"/>
      <c r="N15" s="13"/>
    </row>
    <row r="16" spans="1:15" x14ac:dyDescent="0.2">
      <c r="A16" s="168"/>
      <c r="B16" s="168"/>
      <c r="C16" s="168"/>
      <c r="D16" s="168"/>
      <c r="E16" s="168"/>
      <c r="F16" s="168"/>
      <c r="G16" s="168"/>
      <c r="H16" s="168"/>
      <c r="I16" s="168"/>
      <c r="J16" s="168"/>
      <c r="K16" s="13"/>
      <c r="L16" s="13"/>
      <c r="M16" s="13"/>
      <c r="N16" s="13"/>
    </row>
    <row r="17" spans="1:14" x14ac:dyDescent="0.2">
      <c r="A17" s="168"/>
      <c r="B17" s="168"/>
      <c r="C17" s="168"/>
      <c r="D17" s="168"/>
      <c r="E17" s="168"/>
      <c r="F17" s="168"/>
      <c r="G17" s="168"/>
      <c r="H17" s="168"/>
      <c r="I17" s="168"/>
      <c r="J17" s="168"/>
      <c r="K17" s="13"/>
      <c r="L17" s="13"/>
      <c r="M17" s="13"/>
      <c r="N17" s="13"/>
    </row>
    <row r="18" spans="1:14" x14ac:dyDescent="0.2">
      <c r="A18" s="168"/>
      <c r="B18" s="168"/>
      <c r="C18" s="168"/>
      <c r="D18" s="168"/>
      <c r="E18" s="168"/>
      <c r="F18" s="168"/>
      <c r="G18" s="168"/>
      <c r="H18" s="168"/>
      <c r="I18" s="168"/>
      <c r="J18" s="168"/>
      <c r="K18" s="13"/>
      <c r="L18" s="13"/>
      <c r="M18" s="13"/>
      <c r="N18" s="13"/>
    </row>
    <row r="19" spans="1:14" x14ac:dyDescent="0.2">
      <c r="A19" s="168"/>
      <c r="B19" s="170"/>
      <c r="C19" s="170"/>
      <c r="D19" s="170"/>
    </row>
    <row r="20" spans="1:14" x14ac:dyDescent="0.2">
      <c r="A20" s="168"/>
      <c r="B20" s="168"/>
      <c r="C20" s="168"/>
      <c r="D20" s="168"/>
      <c r="E20" s="168"/>
      <c r="F20" s="168"/>
      <c r="G20" s="168"/>
      <c r="H20" s="168"/>
    </row>
    <row r="21" spans="1:14" x14ac:dyDescent="0.2">
      <c r="A21" s="168"/>
      <c r="B21" s="168"/>
      <c r="C21" s="168"/>
      <c r="D21" s="168"/>
      <c r="E21" s="168"/>
      <c r="F21" s="168"/>
      <c r="G21" s="168"/>
      <c r="H21" s="168"/>
    </row>
    <row r="22" spans="1:14" x14ac:dyDescent="0.2">
      <c r="A22" s="168"/>
      <c r="B22" s="168"/>
      <c r="C22" s="168"/>
      <c r="D22" s="168"/>
      <c r="E22" s="168"/>
      <c r="F22" s="168"/>
      <c r="G22" s="168"/>
      <c r="H22" s="168"/>
    </row>
    <row r="23" spans="1:14" x14ac:dyDescent="0.2">
      <c r="A23" s="168"/>
      <c r="B23" s="168"/>
      <c r="C23" s="168"/>
      <c r="D23" s="168"/>
      <c r="E23" s="168"/>
      <c r="F23" s="168"/>
      <c r="G23" s="168"/>
      <c r="H23" s="168"/>
    </row>
    <row r="24" spans="1:14" x14ac:dyDescent="0.2">
      <c r="A24" s="168"/>
      <c r="B24" s="168"/>
      <c r="C24" s="168"/>
      <c r="D24" s="168"/>
      <c r="E24" s="168"/>
      <c r="F24" s="168"/>
      <c r="G24" s="168"/>
      <c r="H24" s="168"/>
    </row>
  </sheetData>
  <mergeCells count="8">
    <mergeCell ref="A3:N3"/>
    <mergeCell ref="A13:L13"/>
    <mergeCell ref="A20:H21"/>
    <mergeCell ref="A22:H24"/>
    <mergeCell ref="A11:H11"/>
    <mergeCell ref="A15:J18"/>
    <mergeCell ref="A12:J12"/>
    <mergeCell ref="A19:D19"/>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H275"/>
  <sheetViews>
    <sheetView showGridLines="0" zoomScaleNormal="100" workbookViewId="0">
      <selection activeCell="C6" sqref="C6:G17"/>
    </sheetView>
  </sheetViews>
  <sheetFormatPr defaultRowHeight="10.199999999999999" x14ac:dyDescent="0.3"/>
  <cols>
    <col min="1" max="1" width="21" style="10" customWidth="1"/>
    <col min="2" max="2" width="8.6640625" style="10" bestFit="1" customWidth="1"/>
    <col min="3" max="7" width="8.33203125" style="10" bestFit="1" customWidth="1"/>
    <col min="8" max="8" width="9.6640625" style="10" bestFit="1" customWidth="1"/>
    <col min="9" max="9" width="8.88671875" style="10"/>
    <col min="10" max="10" width="13.33203125" style="10" customWidth="1"/>
    <col min="11" max="11" width="8.6640625" style="10" bestFit="1" customWidth="1"/>
    <col min="12" max="12" width="10.6640625" style="10" bestFit="1" customWidth="1"/>
    <col min="13" max="17" width="7.33203125" style="10" bestFit="1" customWidth="1"/>
    <col min="18" max="18" width="8.44140625" style="10" bestFit="1" customWidth="1"/>
    <col min="19" max="16384" width="8.88671875" style="10"/>
  </cols>
  <sheetData>
    <row r="1" spans="1:8" ht="15" customHeight="1" x14ac:dyDescent="0.3"/>
    <row r="2" spans="1:8" ht="15" customHeight="1" x14ac:dyDescent="0.3"/>
    <row r="3" spans="1:8" ht="15" customHeight="1" x14ac:dyDescent="0.3">
      <c r="A3" s="174" t="s">
        <v>90</v>
      </c>
      <c r="B3" s="174"/>
      <c r="C3" s="174"/>
      <c r="D3" s="174"/>
      <c r="E3" s="174"/>
      <c r="F3" s="174"/>
      <c r="G3" s="174"/>
      <c r="H3" s="174"/>
    </row>
    <row r="4" spans="1:8" ht="15" customHeight="1" x14ac:dyDescent="0.3">
      <c r="A4" s="174" t="s">
        <v>140</v>
      </c>
      <c r="B4" s="174"/>
      <c r="C4" s="174"/>
      <c r="D4" s="174"/>
      <c r="E4" s="174"/>
      <c r="F4" s="174"/>
      <c r="G4" s="174"/>
      <c r="H4" s="174"/>
    </row>
    <row r="5" spans="1:8" ht="15" customHeight="1" x14ac:dyDescent="0.3">
      <c r="A5" s="30" t="s">
        <v>50</v>
      </c>
      <c r="B5" s="31"/>
      <c r="C5" s="31" t="s">
        <v>51</v>
      </c>
      <c r="D5" s="31" t="s">
        <v>52</v>
      </c>
      <c r="E5" s="31" t="s">
        <v>53</v>
      </c>
      <c r="F5" s="31" t="s">
        <v>54</v>
      </c>
      <c r="G5" s="31" t="s">
        <v>3</v>
      </c>
      <c r="H5" s="31" t="s">
        <v>55</v>
      </c>
    </row>
    <row r="6" spans="1:8" ht="15" customHeight="1" x14ac:dyDescent="0.3">
      <c r="A6" s="176" t="s">
        <v>26</v>
      </c>
      <c r="B6" s="156" t="s">
        <v>0</v>
      </c>
      <c r="C6" s="154">
        <v>54</v>
      </c>
      <c r="D6" s="154">
        <v>145</v>
      </c>
      <c r="E6" s="154">
        <v>120</v>
      </c>
      <c r="F6" s="154">
        <v>122</v>
      </c>
      <c r="G6" s="154">
        <v>76</v>
      </c>
      <c r="H6" s="157">
        <f>SUM(C6:G6)</f>
        <v>517</v>
      </c>
    </row>
    <row r="7" spans="1:8" ht="15" customHeight="1" x14ac:dyDescent="0.3">
      <c r="A7" s="176"/>
      <c r="B7" s="156" t="s">
        <v>1</v>
      </c>
      <c r="C7" s="154">
        <v>11739</v>
      </c>
      <c r="D7" s="154">
        <v>16840</v>
      </c>
      <c r="E7" s="154">
        <v>5361</v>
      </c>
      <c r="F7" s="154">
        <v>3926</v>
      </c>
      <c r="G7" s="154">
        <v>2150</v>
      </c>
      <c r="H7" s="157">
        <f t="shared" ref="H7:H17" si="0">SUM(C7:G7)</f>
        <v>40016</v>
      </c>
    </row>
    <row r="8" spans="1:8" ht="15" customHeight="1" x14ac:dyDescent="0.3">
      <c r="A8" s="176"/>
      <c r="B8" s="156" t="s">
        <v>2</v>
      </c>
      <c r="C8" s="154">
        <v>25261</v>
      </c>
      <c r="D8" s="154">
        <v>33659</v>
      </c>
      <c r="E8" s="154">
        <v>10358</v>
      </c>
      <c r="F8" s="154">
        <v>7343</v>
      </c>
      <c r="G8" s="154">
        <v>4249</v>
      </c>
      <c r="H8" s="157">
        <f t="shared" si="0"/>
        <v>80870</v>
      </c>
    </row>
    <row r="9" spans="1:8" ht="15" customHeight="1" x14ac:dyDescent="0.3">
      <c r="A9" s="175" t="s">
        <v>27</v>
      </c>
      <c r="B9" s="158" t="s">
        <v>0</v>
      </c>
      <c r="C9" s="155">
        <v>33</v>
      </c>
      <c r="D9" s="155">
        <v>41</v>
      </c>
      <c r="E9" s="155">
        <v>40</v>
      </c>
      <c r="F9" s="155">
        <v>67</v>
      </c>
      <c r="G9" s="155">
        <v>26</v>
      </c>
      <c r="H9" s="159">
        <f t="shared" si="0"/>
        <v>207</v>
      </c>
    </row>
    <row r="10" spans="1:8" ht="15" customHeight="1" x14ac:dyDescent="0.3">
      <c r="A10" s="175"/>
      <c r="B10" s="158" t="s">
        <v>1</v>
      </c>
      <c r="C10" s="155">
        <v>6237</v>
      </c>
      <c r="D10" s="155">
        <v>3895</v>
      </c>
      <c r="E10" s="155">
        <v>1692</v>
      </c>
      <c r="F10" s="155">
        <v>1893</v>
      </c>
      <c r="G10" s="155">
        <v>376</v>
      </c>
      <c r="H10" s="159">
        <f t="shared" si="0"/>
        <v>14093</v>
      </c>
    </row>
    <row r="11" spans="1:8" ht="15" customHeight="1" x14ac:dyDescent="0.3">
      <c r="A11" s="175"/>
      <c r="B11" s="158" t="s">
        <v>2</v>
      </c>
      <c r="C11" s="155">
        <v>13136</v>
      </c>
      <c r="D11" s="155">
        <v>7650</v>
      </c>
      <c r="E11" s="155">
        <v>3224</v>
      </c>
      <c r="F11" s="155">
        <v>3421</v>
      </c>
      <c r="G11" s="155">
        <v>710</v>
      </c>
      <c r="H11" s="159">
        <f t="shared" si="0"/>
        <v>28141</v>
      </c>
    </row>
    <row r="12" spans="1:8" ht="15" customHeight="1" x14ac:dyDescent="0.3">
      <c r="A12" s="176" t="s">
        <v>28</v>
      </c>
      <c r="B12" s="156" t="s">
        <v>0</v>
      </c>
      <c r="C12" s="154">
        <v>28</v>
      </c>
      <c r="D12" s="154">
        <v>78</v>
      </c>
      <c r="E12" s="154">
        <v>120</v>
      </c>
      <c r="F12" s="154">
        <v>96</v>
      </c>
      <c r="G12" s="154">
        <v>18</v>
      </c>
      <c r="H12" s="157">
        <f t="shared" si="0"/>
        <v>340</v>
      </c>
    </row>
    <row r="13" spans="1:8" ht="15" customHeight="1" x14ac:dyDescent="0.3">
      <c r="A13" s="176"/>
      <c r="B13" s="156" t="s">
        <v>1</v>
      </c>
      <c r="C13" s="154">
        <v>3445</v>
      </c>
      <c r="D13" s="154">
        <v>6549</v>
      </c>
      <c r="E13" s="154">
        <v>5250</v>
      </c>
      <c r="F13" s="154">
        <v>2762</v>
      </c>
      <c r="G13" s="154">
        <v>317</v>
      </c>
      <c r="H13" s="157">
        <f t="shared" si="0"/>
        <v>18323</v>
      </c>
    </row>
    <row r="14" spans="1:8" ht="15" customHeight="1" x14ac:dyDescent="0.3">
      <c r="A14" s="176"/>
      <c r="B14" s="156" t="s">
        <v>2</v>
      </c>
      <c r="C14" s="154">
        <v>7290</v>
      </c>
      <c r="D14" s="154">
        <v>12983</v>
      </c>
      <c r="E14" s="154">
        <v>10133</v>
      </c>
      <c r="F14" s="154">
        <v>5008</v>
      </c>
      <c r="G14" s="154">
        <v>633</v>
      </c>
      <c r="H14" s="157">
        <f t="shared" si="0"/>
        <v>36047</v>
      </c>
    </row>
    <row r="15" spans="1:8" ht="15" customHeight="1" x14ac:dyDescent="0.3">
      <c r="A15" s="175" t="s">
        <v>29</v>
      </c>
      <c r="B15" s="158" t="s">
        <v>0</v>
      </c>
      <c r="C15" s="155">
        <v>44</v>
      </c>
      <c r="D15" s="155">
        <v>87</v>
      </c>
      <c r="E15" s="155">
        <v>145</v>
      </c>
      <c r="F15" s="155">
        <v>261</v>
      </c>
      <c r="G15" s="155">
        <v>49</v>
      </c>
      <c r="H15" s="159">
        <f t="shared" si="0"/>
        <v>586</v>
      </c>
    </row>
    <row r="16" spans="1:8" ht="15" customHeight="1" x14ac:dyDescent="0.3">
      <c r="A16" s="175"/>
      <c r="B16" s="158" t="s">
        <v>1</v>
      </c>
      <c r="C16" s="155">
        <v>4552</v>
      </c>
      <c r="D16" s="155">
        <v>6354</v>
      </c>
      <c r="E16" s="155">
        <v>5956</v>
      </c>
      <c r="F16" s="155">
        <v>9055</v>
      </c>
      <c r="G16" s="155">
        <v>1149</v>
      </c>
      <c r="H16" s="159">
        <f t="shared" si="0"/>
        <v>27066</v>
      </c>
    </row>
    <row r="17" spans="1:8" ht="15" customHeight="1" x14ac:dyDescent="0.3">
      <c r="A17" s="175"/>
      <c r="B17" s="158" t="s">
        <v>2</v>
      </c>
      <c r="C17" s="155">
        <v>9579</v>
      </c>
      <c r="D17" s="155">
        <v>12556</v>
      </c>
      <c r="E17" s="155">
        <v>10838</v>
      </c>
      <c r="F17" s="155">
        <v>15788</v>
      </c>
      <c r="G17" s="155">
        <v>2160</v>
      </c>
      <c r="H17" s="159">
        <f t="shared" si="0"/>
        <v>50921</v>
      </c>
    </row>
    <row r="18" spans="1:8" ht="15" customHeight="1" x14ac:dyDescent="0.3">
      <c r="A18" s="173" t="s">
        <v>4</v>
      </c>
      <c r="B18" s="37" t="s">
        <v>0</v>
      </c>
      <c r="C18" s="38">
        <f>C6+C9+C12+C15</f>
        <v>159</v>
      </c>
      <c r="D18" s="38">
        <f t="shared" ref="D18:H18" si="1">D6+D9+D12+D15</f>
        <v>351</v>
      </c>
      <c r="E18" s="38">
        <f t="shared" si="1"/>
        <v>425</v>
      </c>
      <c r="F18" s="38">
        <f t="shared" si="1"/>
        <v>546</v>
      </c>
      <c r="G18" s="38">
        <f t="shared" si="1"/>
        <v>169</v>
      </c>
      <c r="H18" s="38">
        <f t="shared" si="1"/>
        <v>1650</v>
      </c>
    </row>
    <row r="19" spans="1:8" ht="15" customHeight="1" x14ac:dyDescent="0.3">
      <c r="A19" s="173"/>
      <c r="B19" s="37" t="s">
        <v>1</v>
      </c>
      <c r="C19" s="38">
        <f>C7+C10+C13+C16</f>
        <v>25973</v>
      </c>
      <c r="D19" s="38">
        <f t="shared" ref="D19:H19" si="2">D7+D10+D13+D16</f>
        <v>33638</v>
      </c>
      <c r="E19" s="38">
        <f t="shared" si="2"/>
        <v>18259</v>
      </c>
      <c r="F19" s="38">
        <f t="shared" si="2"/>
        <v>17636</v>
      </c>
      <c r="G19" s="38">
        <f t="shared" si="2"/>
        <v>3992</v>
      </c>
      <c r="H19" s="38">
        <f t="shared" si="2"/>
        <v>99498</v>
      </c>
    </row>
    <row r="20" spans="1:8" ht="15" customHeight="1" x14ac:dyDescent="0.3">
      <c r="A20" s="173"/>
      <c r="B20" s="37" t="s">
        <v>2</v>
      </c>
      <c r="C20" s="38">
        <f>C8+C11+C14+C17</f>
        <v>55266</v>
      </c>
      <c r="D20" s="38">
        <f t="shared" ref="D20:H20" si="3">D8+D11+D14+D17</f>
        <v>66848</v>
      </c>
      <c r="E20" s="38">
        <f t="shared" si="3"/>
        <v>34553</v>
      </c>
      <c r="F20" s="38">
        <f t="shared" si="3"/>
        <v>31560</v>
      </c>
      <c r="G20" s="38">
        <f t="shared" si="3"/>
        <v>7752</v>
      </c>
      <c r="H20" s="38">
        <f t="shared" si="3"/>
        <v>195979</v>
      </c>
    </row>
    <row r="21" spans="1:8" ht="15" customHeight="1" x14ac:dyDescent="0.3">
      <c r="A21" s="169" t="s">
        <v>128</v>
      </c>
      <c r="B21" s="169"/>
      <c r="C21" s="169"/>
      <c r="D21" s="169"/>
      <c r="E21" s="169"/>
      <c r="F21" s="169"/>
      <c r="G21" s="39"/>
      <c r="H21" s="39"/>
    </row>
    <row r="22" spans="1:8" ht="15" customHeight="1" x14ac:dyDescent="0.3">
      <c r="A22" s="153"/>
      <c r="B22" s="153"/>
      <c r="C22" s="153"/>
      <c r="D22" s="153"/>
      <c r="E22" s="153"/>
      <c r="F22" s="153"/>
      <c r="G22" s="39"/>
      <c r="H22" s="39"/>
    </row>
    <row r="23" spans="1:8" ht="15" customHeight="1" x14ac:dyDescent="0.3">
      <c r="A23" s="153"/>
      <c r="B23" s="153"/>
      <c r="C23" s="153"/>
      <c r="D23" s="153"/>
      <c r="E23" s="153"/>
      <c r="F23" s="153"/>
      <c r="G23" s="39"/>
      <c r="H23" s="39"/>
    </row>
    <row r="24" spans="1:8" ht="15" customHeight="1" x14ac:dyDescent="0.3">
      <c r="A24" s="174" t="s">
        <v>90</v>
      </c>
      <c r="B24" s="174"/>
      <c r="C24" s="174"/>
      <c r="D24" s="174"/>
      <c r="E24" s="174"/>
      <c r="F24" s="174"/>
      <c r="G24" s="174"/>
      <c r="H24" s="174"/>
    </row>
    <row r="25" spans="1:8" ht="15" customHeight="1" x14ac:dyDescent="0.3">
      <c r="A25" s="174" t="s">
        <v>134</v>
      </c>
      <c r="B25" s="174"/>
      <c r="C25" s="174"/>
      <c r="D25" s="174"/>
      <c r="E25" s="174"/>
      <c r="F25" s="174"/>
      <c r="G25" s="174"/>
      <c r="H25" s="174"/>
    </row>
    <row r="26" spans="1:8" ht="15" customHeight="1" x14ac:dyDescent="0.3">
      <c r="A26" s="30" t="s">
        <v>50</v>
      </c>
      <c r="B26" s="31"/>
      <c r="C26" s="31" t="s">
        <v>51</v>
      </c>
      <c r="D26" s="31" t="s">
        <v>52</v>
      </c>
      <c r="E26" s="31" t="s">
        <v>53</v>
      </c>
      <c r="F26" s="31" t="s">
        <v>54</v>
      </c>
      <c r="G26" s="31" t="s">
        <v>3</v>
      </c>
      <c r="H26" s="31" t="s">
        <v>55</v>
      </c>
    </row>
    <row r="27" spans="1:8" ht="15" customHeight="1" x14ac:dyDescent="0.3">
      <c r="A27" s="171" t="s">
        <v>26</v>
      </c>
      <c r="B27" s="32" t="s">
        <v>0</v>
      </c>
      <c r="C27" s="33">
        <v>52</v>
      </c>
      <c r="D27" s="33">
        <v>145</v>
      </c>
      <c r="E27" s="33">
        <v>116</v>
      </c>
      <c r="F27" s="33">
        <v>126</v>
      </c>
      <c r="G27" s="33">
        <v>77</v>
      </c>
      <c r="H27" s="34">
        <f>SUM(C27:G27)</f>
        <v>516</v>
      </c>
    </row>
    <row r="28" spans="1:8" ht="15" customHeight="1" x14ac:dyDescent="0.3">
      <c r="A28" s="171"/>
      <c r="B28" s="32" t="s">
        <v>1</v>
      </c>
      <c r="C28" s="33">
        <v>11658</v>
      </c>
      <c r="D28" s="33">
        <v>16901</v>
      </c>
      <c r="E28" s="33">
        <v>5110</v>
      </c>
      <c r="F28" s="33">
        <v>4060</v>
      </c>
      <c r="G28" s="33">
        <v>2224</v>
      </c>
      <c r="H28" s="34">
        <f t="shared" ref="H28:H38" si="4">SUM(C28:G28)</f>
        <v>39953</v>
      </c>
    </row>
    <row r="29" spans="1:8" ht="15" customHeight="1" x14ac:dyDescent="0.3">
      <c r="A29" s="171"/>
      <c r="B29" s="32" t="s">
        <v>2</v>
      </c>
      <c r="C29" s="33">
        <v>25126</v>
      </c>
      <c r="D29" s="33">
        <v>33744</v>
      </c>
      <c r="E29" s="33">
        <v>9882</v>
      </c>
      <c r="F29" s="33">
        <v>7539</v>
      </c>
      <c r="G29" s="33">
        <v>4366</v>
      </c>
      <c r="H29" s="34">
        <f t="shared" si="4"/>
        <v>80657</v>
      </c>
    </row>
    <row r="30" spans="1:8" ht="15" customHeight="1" x14ac:dyDescent="0.3">
      <c r="A30" s="172" t="s">
        <v>27</v>
      </c>
      <c r="B30" s="10" t="s">
        <v>0</v>
      </c>
      <c r="C30" s="35">
        <v>32</v>
      </c>
      <c r="D30" s="35">
        <v>39</v>
      </c>
      <c r="E30" s="35">
        <v>41</v>
      </c>
      <c r="F30" s="35">
        <v>68</v>
      </c>
      <c r="G30" s="35">
        <v>28</v>
      </c>
      <c r="H30" s="36">
        <f t="shared" si="4"/>
        <v>208</v>
      </c>
    </row>
    <row r="31" spans="1:8" ht="15" customHeight="1" x14ac:dyDescent="0.3">
      <c r="A31" s="172"/>
      <c r="B31" s="10" t="s">
        <v>1</v>
      </c>
      <c r="C31" s="35">
        <v>5993</v>
      </c>
      <c r="D31" s="35">
        <v>3640</v>
      </c>
      <c r="E31" s="35">
        <v>1900</v>
      </c>
      <c r="F31" s="35">
        <v>1913</v>
      </c>
      <c r="G31" s="35">
        <v>424</v>
      </c>
      <c r="H31" s="36">
        <f t="shared" si="4"/>
        <v>13870</v>
      </c>
    </row>
    <row r="32" spans="1:8" ht="15" customHeight="1" x14ac:dyDescent="0.3">
      <c r="A32" s="172"/>
      <c r="B32" s="10" t="s">
        <v>2</v>
      </c>
      <c r="C32" s="35">
        <v>12558</v>
      </c>
      <c r="D32" s="35">
        <v>7252</v>
      </c>
      <c r="E32" s="35">
        <v>3617</v>
      </c>
      <c r="F32" s="35">
        <v>3460</v>
      </c>
      <c r="G32" s="35">
        <v>808</v>
      </c>
      <c r="H32" s="36">
        <f t="shared" si="4"/>
        <v>27695</v>
      </c>
    </row>
    <row r="33" spans="1:8" ht="15" customHeight="1" x14ac:dyDescent="0.3">
      <c r="A33" s="171" t="s">
        <v>28</v>
      </c>
      <c r="B33" s="32" t="s">
        <v>0</v>
      </c>
      <c r="C33" s="33">
        <v>23</v>
      </c>
      <c r="D33" s="33">
        <v>78</v>
      </c>
      <c r="E33" s="33">
        <v>120</v>
      </c>
      <c r="F33" s="33">
        <v>99</v>
      </c>
      <c r="G33" s="33">
        <v>18</v>
      </c>
      <c r="H33" s="34">
        <f t="shared" si="4"/>
        <v>338</v>
      </c>
    </row>
    <row r="34" spans="1:8" ht="15" customHeight="1" x14ac:dyDescent="0.3">
      <c r="A34" s="171"/>
      <c r="B34" s="32" t="s">
        <v>1</v>
      </c>
      <c r="C34" s="33">
        <v>3110</v>
      </c>
      <c r="D34" s="33">
        <v>6449</v>
      </c>
      <c r="E34" s="33">
        <v>5167</v>
      </c>
      <c r="F34" s="33">
        <v>2943</v>
      </c>
      <c r="G34" s="33">
        <v>317</v>
      </c>
      <c r="H34" s="34">
        <f t="shared" si="4"/>
        <v>17986</v>
      </c>
    </row>
    <row r="35" spans="1:8" ht="15" customHeight="1" x14ac:dyDescent="0.3">
      <c r="A35" s="171"/>
      <c r="B35" s="32" t="s">
        <v>2</v>
      </c>
      <c r="C35" s="33">
        <v>6549</v>
      </c>
      <c r="D35" s="33">
        <v>12772</v>
      </c>
      <c r="E35" s="33">
        <v>9996</v>
      </c>
      <c r="F35" s="33">
        <v>5328</v>
      </c>
      <c r="G35" s="33">
        <v>633</v>
      </c>
      <c r="H35" s="34">
        <f t="shared" si="4"/>
        <v>35278</v>
      </c>
    </row>
    <row r="36" spans="1:8" ht="15" customHeight="1" x14ac:dyDescent="0.3">
      <c r="A36" s="172" t="s">
        <v>29</v>
      </c>
      <c r="B36" s="10" t="s">
        <v>0</v>
      </c>
      <c r="C36" s="35">
        <v>43</v>
      </c>
      <c r="D36" s="35">
        <v>82</v>
      </c>
      <c r="E36" s="35">
        <v>138</v>
      </c>
      <c r="F36" s="35">
        <v>269</v>
      </c>
      <c r="G36" s="35">
        <v>50</v>
      </c>
      <c r="H36" s="36">
        <f t="shared" si="4"/>
        <v>582</v>
      </c>
    </row>
    <row r="37" spans="1:8" ht="15" customHeight="1" x14ac:dyDescent="0.3">
      <c r="A37" s="172"/>
      <c r="B37" s="10" t="s">
        <v>1</v>
      </c>
      <c r="C37" s="35">
        <v>4429</v>
      </c>
      <c r="D37" s="35">
        <v>6026</v>
      </c>
      <c r="E37" s="35">
        <v>5755</v>
      </c>
      <c r="F37" s="35">
        <v>9307</v>
      </c>
      <c r="G37" s="35">
        <v>1167</v>
      </c>
      <c r="H37" s="36">
        <f t="shared" si="4"/>
        <v>26684</v>
      </c>
    </row>
    <row r="38" spans="1:8" ht="15" customHeight="1" x14ac:dyDescent="0.3">
      <c r="A38" s="172"/>
      <c r="B38" s="10" t="s">
        <v>2</v>
      </c>
      <c r="C38" s="35">
        <v>9349</v>
      </c>
      <c r="D38" s="35">
        <v>11919</v>
      </c>
      <c r="E38" s="35">
        <v>10459</v>
      </c>
      <c r="F38" s="35">
        <v>16290</v>
      </c>
      <c r="G38" s="35">
        <v>2172</v>
      </c>
      <c r="H38" s="36">
        <f t="shared" si="4"/>
        <v>50189</v>
      </c>
    </row>
    <row r="39" spans="1:8" ht="15" customHeight="1" x14ac:dyDescent="0.3">
      <c r="A39" s="173" t="s">
        <v>4</v>
      </c>
      <c r="B39" s="37" t="s">
        <v>0</v>
      </c>
      <c r="C39" s="38">
        <f>C27+C30+C33+C36</f>
        <v>150</v>
      </c>
      <c r="D39" s="38">
        <f t="shared" ref="D39:H39" si="5">D27+D30+D33+D36</f>
        <v>344</v>
      </c>
      <c r="E39" s="38">
        <f t="shared" si="5"/>
        <v>415</v>
      </c>
      <c r="F39" s="38">
        <f t="shared" si="5"/>
        <v>562</v>
      </c>
      <c r="G39" s="38">
        <f t="shared" si="5"/>
        <v>173</v>
      </c>
      <c r="H39" s="38">
        <f t="shared" si="5"/>
        <v>1644</v>
      </c>
    </row>
    <row r="40" spans="1:8" ht="15" customHeight="1" x14ac:dyDescent="0.3">
      <c r="A40" s="173"/>
      <c r="B40" s="37" t="s">
        <v>1</v>
      </c>
      <c r="C40" s="38">
        <f>C28+C31+C34+C37</f>
        <v>25190</v>
      </c>
      <c r="D40" s="38">
        <f t="shared" ref="D40:H40" si="6">D28+D31+D34+D37</f>
        <v>33016</v>
      </c>
      <c r="E40" s="38">
        <f t="shared" si="6"/>
        <v>17932</v>
      </c>
      <c r="F40" s="38">
        <f t="shared" si="6"/>
        <v>18223</v>
      </c>
      <c r="G40" s="38">
        <f t="shared" si="6"/>
        <v>4132</v>
      </c>
      <c r="H40" s="38">
        <f t="shared" si="6"/>
        <v>98493</v>
      </c>
    </row>
    <row r="41" spans="1:8" ht="15" customHeight="1" x14ac:dyDescent="0.3">
      <c r="A41" s="173"/>
      <c r="B41" s="37" t="s">
        <v>2</v>
      </c>
      <c r="C41" s="38">
        <f>C29+C32+C35+C38</f>
        <v>53582</v>
      </c>
      <c r="D41" s="38">
        <f t="shared" ref="D41:H41" si="7">D29+D32+D35+D38</f>
        <v>65687</v>
      </c>
      <c r="E41" s="38">
        <f t="shared" si="7"/>
        <v>33954</v>
      </c>
      <c r="F41" s="38">
        <f t="shared" si="7"/>
        <v>32617</v>
      </c>
      <c r="G41" s="38">
        <f t="shared" si="7"/>
        <v>7979</v>
      </c>
      <c r="H41" s="38">
        <f t="shared" si="7"/>
        <v>193819</v>
      </c>
    </row>
    <row r="42" spans="1:8" ht="15" customHeight="1" x14ac:dyDescent="0.3">
      <c r="A42" s="169" t="s">
        <v>128</v>
      </c>
      <c r="B42" s="169"/>
      <c r="C42" s="169"/>
      <c r="D42" s="169"/>
      <c r="E42" s="169"/>
      <c r="F42" s="169"/>
      <c r="G42" s="39"/>
      <c r="H42" s="39"/>
    </row>
    <row r="43" spans="1:8" ht="15" customHeight="1" x14ac:dyDescent="0.3"/>
    <row r="46" spans="1:8" ht="15" customHeight="1" x14ac:dyDescent="0.3">
      <c r="A46" s="174" t="s">
        <v>90</v>
      </c>
      <c r="B46" s="174"/>
      <c r="C46" s="174"/>
      <c r="D46" s="174"/>
      <c r="E46" s="174"/>
      <c r="F46" s="174"/>
      <c r="G46" s="174"/>
      <c r="H46" s="174"/>
    </row>
    <row r="47" spans="1:8" ht="15" customHeight="1" x14ac:dyDescent="0.3">
      <c r="A47" s="174" t="s">
        <v>110</v>
      </c>
      <c r="B47" s="174"/>
      <c r="C47" s="174"/>
      <c r="D47" s="174"/>
      <c r="E47" s="174"/>
      <c r="F47" s="174"/>
      <c r="G47" s="174"/>
      <c r="H47" s="174"/>
    </row>
    <row r="48" spans="1:8" ht="15" customHeight="1" x14ac:dyDescent="0.3">
      <c r="A48" s="30" t="s">
        <v>50</v>
      </c>
      <c r="B48" s="31"/>
      <c r="C48" s="31" t="s">
        <v>51</v>
      </c>
      <c r="D48" s="31" t="s">
        <v>52</v>
      </c>
      <c r="E48" s="31" t="s">
        <v>53</v>
      </c>
      <c r="F48" s="31" t="s">
        <v>54</v>
      </c>
      <c r="G48" s="31" t="s">
        <v>3</v>
      </c>
      <c r="H48" s="31" t="s">
        <v>55</v>
      </c>
    </row>
    <row r="49" spans="1:8" ht="15" customHeight="1" x14ac:dyDescent="0.3">
      <c r="A49" s="171" t="s">
        <v>26</v>
      </c>
      <c r="B49" s="32" t="s">
        <v>0</v>
      </c>
      <c r="C49" s="33">
        <v>48</v>
      </c>
      <c r="D49" s="33">
        <v>142</v>
      </c>
      <c r="E49" s="33">
        <v>107</v>
      </c>
      <c r="F49" s="33">
        <v>136</v>
      </c>
      <c r="G49" s="33">
        <v>83</v>
      </c>
      <c r="H49" s="34">
        <f>SUM(C49:G49)</f>
        <v>516</v>
      </c>
    </row>
    <row r="50" spans="1:8" ht="15" customHeight="1" x14ac:dyDescent="0.3">
      <c r="A50" s="171"/>
      <c r="B50" s="32" t="s">
        <v>1</v>
      </c>
      <c r="C50" s="33">
        <v>11272</v>
      </c>
      <c r="D50" s="33">
        <v>16888</v>
      </c>
      <c r="E50" s="33">
        <v>4735</v>
      </c>
      <c r="F50" s="33">
        <v>4377</v>
      </c>
      <c r="G50" s="33">
        <v>2512</v>
      </c>
      <c r="H50" s="34">
        <f t="shared" ref="H50:H60" si="8">SUM(C50:G50)</f>
        <v>39784</v>
      </c>
    </row>
    <row r="51" spans="1:8" ht="15" customHeight="1" x14ac:dyDescent="0.3">
      <c r="A51" s="171"/>
      <c r="B51" s="32" t="s">
        <v>2</v>
      </c>
      <c r="C51" s="33">
        <v>23700</v>
      </c>
      <c r="D51" s="33">
        <v>33653</v>
      </c>
      <c r="E51" s="33">
        <v>9086</v>
      </c>
      <c r="F51" s="33">
        <v>8143</v>
      </c>
      <c r="G51" s="33">
        <v>4850</v>
      </c>
      <c r="H51" s="34">
        <f t="shared" si="8"/>
        <v>79432</v>
      </c>
    </row>
    <row r="52" spans="1:8" ht="15" customHeight="1" x14ac:dyDescent="0.3">
      <c r="A52" s="172" t="s">
        <v>27</v>
      </c>
      <c r="B52" s="10" t="s">
        <v>0</v>
      </c>
      <c r="C52" s="35">
        <v>31</v>
      </c>
      <c r="D52" s="35">
        <v>41</v>
      </c>
      <c r="E52" s="35">
        <v>39</v>
      </c>
      <c r="F52" s="35">
        <v>69</v>
      </c>
      <c r="G52" s="35">
        <v>28</v>
      </c>
      <c r="H52" s="36">
        <f t="shared" si="8"/>
        <v>208</v>
      </c>
    </row>
    <row r="53" spans="1:8" ht="15" customHeight="1" x14ac:dyDescent="0.3">
      <c r="A53" s="172"/>
      <c r="B53" s="10" t="s">
        <v>1</v>
      </c>
      <c r="C53" s="35">
        <v>5819</v>
      </c>
      <c r="D53" s="35">
        <v>3653</v>
      </c>
      <c r="E53" s="35">
        <v>1803</v>
      </c>
      <c r="F53" s="35">
        <v>1937</v>
      </c>
      <c r="G53" s="35">
        <v>424</v>
      </c>
      <c r="H53" s="36">
        <f t="shared" si="8"/>
        <v>13636</v>
      </c>
    </row>
    <row r="54" spans="1:8" ht="15" customHeight="1" x14ac:dyDescent="0.3">
      <c r="A54" s="172"/>
      <c r="B54" s="10" t="s">
        <v>2</v>
      </c>
      <c r="C54" s="35">
        <v>12244</v>
      </c>
      <c r="D54" s="35">
        <v>7207</v>
      </c>
      <c r="E54" s="35">
        <v>3405</v>
      </c>
      <c r="F54" s="35">
        <v>3503</v>
      </c>
      <c r="G54" s="35">
        <v>808</v>
      </c>
      <c r="H54" s="36">
        <f t="shared" si="8"/>
        <v>27167</v>
      </c>
    </row>
    <row r="55" spans="1:8" ht="15" customHeight="1" x14ac:dyDescent="0.3">
      <c r="A55" s="171" t="s">
        <v>28</v>
      </c>
      <c r="B55" s="32" t="s">
        <v>0</v>
      </c>
      <c r="C55" s="33">
        <v>21</v>
      </c>
      <c r="D55" s="33">
        <v>74</v>
      </c>
      <c r="E55" s="33">
        <v>113</v>
      </c>
      <c r="F55" s="33">
        <v>108</v>
      </c>
      <c r="G55" s="33">
        <v>18</v>
      </c>
      <c r="H55" s="34">
        <f t="shared" si="8"/>
        <v>334</v>
      </c>
    </row>
    <row r="56" spans="1:8" ht="15" customHeight="1" x14ac:dyDescent="0.3">
      <c r="A56" s="171"/>
      <c r="B56" s="32" t="s">
        <v>1</v>
      </c>
      <c r="C56" s="33">
        <v>2884</v>
      </c>
      <c r="D56" s="33">
        <v>6034</v>
      </c>
      <c r="E56" s="33">
        <v>5076</v>
      </c>
      <c r="F56" s="33">
        <v>3312</v>
      </c>
      <c r="G56" s="33">
        <v>348</v>
      </c>
      <c r="H56" s="34">
        <f t="shared" si="8"/>
        <v>17654</v>
      </c>
    </row>
    <row r="57" spans="1:8" ht="15" customHeight="1" x14ac:dyDescent="0.3">
      <c r="A57" s="171"/>
      <c r="B57" s="32" t="s">
        <v>2</v>
      </c>
      <c r="C57" s="33">
        <v>5890</v>
      </c>
      <c r="D57" s="33">
        <v>11915</v>
      </c>
      <c r="E57" s="33">
        <v>9865</v>
      </c>
      <c r="F57" s="33">
        <v>6022</v>
      </c>
      <c r="G57" s="33">
        <v>691</v>
      </c>
      <c r="H57" s="34">
        <f t="shared" si="8"/>
        <v>34383</v>
      </c>
    </row>
    <row r="58" spans="1:8" ht="15" customHeight="1" x14ac:dyDescent="0.3">
      <c r="A58" s="172" t="s">
        <v>29</v>
      </c>
      <c r="B58" s="10" t="s">
        <v>0</v>
      </c>
      <c r="C58" s="35">
        <v>39</v>
      </c>
      <c r="D58" s="35">
        <v>81</v>
      </c>
      <c r="E58" s="35">
        <v>133</v>
      </c>
      <c r="F58" s="35">
        <v>272</v>
      </c>
      <c r="G58" s="35">
        <v>51</v>
      </c>
      <c r="H58" s="36">
        <f t="shared" si="8"/>
        <v>576</v>
      </c>
    </row>
    <row r="59" spans="1:8" ht="15" customHeight="1" x14ac:dyDescent="0.3">
      <c r="A59" s="172"/>
      <c r="B59" s="10" t="s">
        <v>1</v>
      </c>
      <c r="C59" s="35">
        <v>4105</v>
      </c>
      <c r="D59" s="35">
        <v>6007</v>
      </c>
      <c r="E59" s="35">
        <v>5620</v>
      </c>
      <c r="F59" s="35">
        <v>9463</v>
      </c>
      <c r="G59" s="35">
        <v>1187</v>
      </c>
      <c r="H59" s="36">
        <f t="shared" si="8"/>
        <v>26382</v>
      </c>
    </row>
    <row r="60" spans="1:8" ht="15" customHeight="1" x14ac:dyDescent="0.3">
      <c r="A60" s="172"/>
      <c r="B60" s="10" t="s">
        <v>2</v>
      </c>
      <c r="C60" s="35">
        <v>8652</v>
      </c>
      <c r="D60" s="35">
        <v>11907</v>
      </c>
      <c r="E60" s="35">
        <v>10209</v>
      </c>
      <c r="F60" s="35">
        <v>16597</v>
      </c>
      <c r="G60" s="35">
        <v>2203</v>
      </c>
      <c r="H60" s="36">
        <f t="shared" si="8"/>
        <v>49568</v>
      </c>
    </row>
    <row r="61" spans="1:8" ht="15" customHeight="1" x14ac:dyDescent="0.3">
      <c r="A61" s="173" t="s">
        <v>4</v>
      </c>
      <c r="B61" s="37" t="s">
        <v>0</v>
      </c>
      <c r="C61" s="38">
        <f>C49+C52+C55+C58</f>
        <v>139</v>
      </c>
      <c r="D61" s="38">
        <f t="shared" ref="D61:H61" si="9">D49+D52+D55+D58</f>
        <v>338</v>
      </c>
      <c r="E61" s="38">
        <f t="shared" si="9"/>
        <v>392</v>
      </c>
      <c r="F61" s="38">
        <f t="shared" si="9"/>
        <v>585</v>
      </c>
      <c r="G61" s="38">
        <f t="shared" si="9"/>
        <v>180</v>
      </c>
      <c r="H61" s="38">
        <f t="shared" si="9"/>
        <v>1634</v>
      </c>
    </row>
    <row r="62" spans="1:8" ht="15" customHeight="1" x14ac:dyDescent="0.3">
      <c r="A62" s="173"/>
      <c r="B62" s="37" t="s">
        <v>1</v>
      </c>
      <c r="C62" s="38">
        <f>C50+C53+C56+C59</f>
        <v>24080</v>
      </c>
      <c r="D62" s="38">
        <f t="shared" ref="D62:H62" si="10">D50+D53+D56+D59</f>
        <v>32582</v>
      </c>
      <c r="E62" s="38">
        <f t="shared" si="10"/>
        <v>17234</v>
      </c>
      <c r="F62" s="38">
        <f t="shared" si="10"/>
        <v>19089</v>
      </c>
      <c r="G62" s="38">
        <f t="shared" si="10"/>
        <v>4471</v>
      </c>
      <c r="H62" s="38">
        <f t="shared" si="10"/>
        <v>97456</v>
      </c>
    </row>
    <row r="63" spans="1:8" ht="15" customHeight="1" x14ac:dyDescent="0.3">
      <c r="A63" s="173"/>
      <c r="B63" s="37" t="s">
        <v>2</v>
      </c>
      <c r="C63" s="38">
        <f>C51+C54+C57+C60</f>
        <v>50486</v>
      </c>
      <c r="D63" s="38">
        <f t="shared" ref="D63:H63" si="11">D51+D54+D57+D60</f>
        <v>64682</v>
      </c>
      <c r="E63" s="38">
        <f t="shared" si="11"/>
        <v>32565</v>
      </c>
      <c r="F63" s="38">
        <f t="shared" si="11"/>
        <v>34265</v>
      </c>
      <c r="G63" s="38">
        <f t="shared" si="11"/>
        <v>8552</v>
      </c>
      <c r="H63" s="38">
        <f t="shared" si="11"/>
        <v>190550</v>
      </c>
    </row>
    <row r="64" spans="1:8" ht="15" customHeight="1" x14ac:dyDescent="0.3">
      <c r="A64" s="169" t="s">
        <v>128</v>
      </c>
      <c r="B64" s="169"/>
      <c r="C64" s="169"/>
      <c r="D64" s="169"/>
      <c r="E64" s="169"/>
      <c r="F64" s="169"/>
      <c r="G64" s="39"/>
      <c r="H64" s="39"/>
    </row>
    <row r="65" spans="1:8" ht="15" customHeight="1" x14ac:dyDescent="0.3"/>
    <row r="66" spans="1:8" ht="15" customHeight="1" x14ac:dyDescent="0.3"/>
    <row r="67" spans="1:8" ht="15" customHeight="1" x14ac:dyDescent="0.3">
      <c r="A67" s="174" t="s">
        <v>90</v>
      </c>
      <c r="B67" s="174"/>
      <c r="C67" s="174"/>
      <c r="D67" s="174"/>
      <c r="E67" s="174"/>
      <c r="F67" s="174"/>
      <c r="G67" s="174"/>
      <c r="H67" s="174"/>
    </row>
    <row r="68" spans="1:8" ht="15" customHeight="1" x14ac:dyDescent="0.3">
      <c r="A68" s="174" t="s">
        <v>107</v>
      </c>
      <c r="B68" s="174"/>
      <c r="C68" s="174"/>
      <c r="D68" s="174"/>
      <c r="E68" s="174"/>
      <c r="F68" s="174"/>
      <c r="G68" s="174"/>
      <c r="H68" s="174"/>
    </row>
    <row r="69" spans="1:8" ht="15" customHeight="1" x14ac:dyDescent="0.3">
      <c r="A69" s="30" t="s">
        <v>50</v>
      </c>
      <c r="B69" s="31"/>
      <c r="C69" s="31" t="s">
        <v>51</v>
      </c>
      <c r="D69" s="31" t="s">
        <v>52</v>
      </c>
      <c r="E69" s="31" t="s">
        <v>53</v>
      </c>
      <c r="F69" s="31" t="s">
        <v>54</v>
      </c>
      <c r="G69" s="31" t="s">
        <v>3</v>
      </c>
      <c r="H69" s="31" t="s">
        <v>55</v>
      </c>
    </row>
    <row r="70" spans="1:8" ht="15" customHeight="1" x14ac:dyDescent="0.3">
      <c r="A70" s="171" t="s">
        <v>26</v>
      </c>
      <c r="B70" s="32" t="s">
        <v>0</v>
      </c>
      <c r="C70" s="33">
        <v>46</v>
      </c>
      <c r="D70" s="33">
        <v>142</v>
      </c>
      <c r="E70" s="33">
        <v>110</v>
      </c>
      <c r="F70" s="33">
        <v>135</v>
      </c>
      <c r="G70" s="33">
        <v>85</v>
      </c>
      <c r="H70" s="34">
        <f>SUM(C70:G70)</f>
        <v>518</v>
      </c>
    </row>
    <row r="71" spans="1:8" ht="15" customHeight="1" x14ac:dyDescent="0.3">
      <c r="A71" s="171"/>
      <c r="B71" s="32" t="s">
        <v>1</v>
      </c>
      <c r="C71" s="33">
        <v>11007</v>
      </c>
      <c r="D71" s="33">
        <v>16476</v>
      </c>
      <c r="E71" s="33">
        <v>5039</v>
      </c>
      <c r="F71" s="33">
        <v>4404</v>
      </c>
      <c r="G71" s="33">
        <v>2594</v>
      </c>
      <c r="H71" s="34">
        <f t="shared" ref="H71:H81" si="12">SUM(C71:G71)</f>
        <v>39520</v>
      </c>
    </row>
    <row r="72" spans="1:8" ht="15" customHeight="1" x14ac:dyDescent="0.3">
      <c r="A72" s="171"/>
      <c r="B72" s="32" t="s">
        <v>2</v>
      </c>
      <c r="C72" s="33">
        <v>23138</v>
      </c>
      <c r="D72" s="33">
        <v>32716</v>
      </c>
      <c r="E72" s="33">
        <v>9632</v>
      </c>
      <c r="F72" s="33">
        <v>8176</v>
      </c>
      <c r="G72" s="33">
        <v>4980</v>
      </c>
      <c r="H72" s="34">
        <f t="shared" si="12"/>
        <v>78642</v>
      </c>
    </row>
    <row r="73" spans="1:8" ht="15" customHeight="1" x14ac:dyDescent="0.3">
      <c r="A73" s="172" t="s">
        <v>27</v>
      </c>
      <c r="B73" s="10" t="s">
        <v>0</v>
      </c>
      <c r="C73" s="35">
        <v>28</v>
      </c>
      <c r="D73" s="35">
        <v>41</v>
      </c>
      <c r="E73" s="35">
        <v>39</v>
      </c>
      <c r="F73" s="35">
        <v>69</v>
      </c>
      <c r="G73" s="35">
        <v>28</v>
      </c>
      <c r="H73" s="36">
        <f t="shared" si="12"/>
        <v>205</v>
      </c>
    </row>
    <row r="74" spans="1:8" ht="15" customHeight="1" x14ac:dyDescent="0.3">
      <c r="A74" s="172"/>
      <c r="B74" s="10" t="s">
        <v>1</v>
      </c>
      <c r="C74" s="35">
        <v>5326</v>
      </c>
      <c r="D74" s="35">
        <v>3912</v>
      </c>
      <c r="E74" s="35">
        <v>1782</v>
      </c>
      <c r="F74" s="35">
        <v>1935</v>
      </c>
      <c r="G74" s="35">
        <v>424</v>
      </c>
      <c r="H74" s="36">
        <f t="shared" si="12"/>
        <v>13379</v>
      </c>
    </row>
    <row r="75" spans="1:8" ht="15" customHeight="1" x14ac:dyDescent="0.3">
      <c r="A75" s="172"/>
      <c r="B75" s="10" t="s">
        <v>2</v>
      </c>
      <c r="C75" s="35">
        <v>10974</v>
      </c>
      <c r="D75" s="35">
        <v>7728</v>
      </c>
      <c r="E75" s="35">
        <v>3342</v>
      </c>
      <c r="F75" s="35">
        <v>3493</v>
      </c>
      <c r="G75" s="35">
        <v>808</v>
      </c>
      <c r="H75" s="36">
        <f t="shared" si="12"/>
        <v>26345</v>
      </c>
    </row>
    <row r="76" spans="1:8" ht="15" customHeight="1" x14ac:dyDescent="0.3">
      <c r="A76" s="171" t="s">
        <v>28</v>
      </c>
      <c r="B76" s="32" t="s">
        <v>0</v>
      </c>
      <c r="C76" s="33">
        <v>21</v>
      </c>
      <c r="D76" s="33">
        <v>69</v>
      </c>
      <c r="E76" s="33">
        <v>112</v>
      </c>
      <c r="F76" s="33">
        <v>111</v>
      </c>
      <c r="G76" s="33">
        <v>17</v>
      </c>
      <c r="H76" s="34">
        <f t="shared" si="12"/>
        <v>330</v>
      </c>
    </row>
    <row r="77" spans="1:8" ht="15" customHeight="1" x14ac:dyDescent="0.3">
      <c r="A77" s="171"/>
      <c r="B77" s="32" t="s">
        <v>1</v>
      </c>
      <c r="C77" s="33">
        <v>2874</v>
      </c>
      <c r="D77" s="33">
        <v>5846</v>
      </c>
      <c r="E77" s="33">
        <v>5014</v>
      </c>
      <c r="F77" s="33">
        <v>3494</v>
      </c>
      <c r="G77" s="33">
        <v>351</v>
      </c>
      <c r="H77" s="34">
        <f t="shared" si="12"/>
        <v>17579</v>
      </c>
    </row>
    <row r="78" spans="1:8" ht="15" customHeight="1" x14ac:dyDescent="0.3">
      <c r="A78" s="171"/>
      <c r="B78" s="32" t="s">
        <v>2</v>
      </c>
      <c r="C78" s="33">
        <v>5880</v>
      </c>
      <c r="D78" s="33">
        <v>11542</v>
      </c>
      <c r="E78" s="33">
        <v>9781</v>
      </c>
      <c r="F78" s="33">
        <v>6356</v>
      </c>
      <c r="G78" s="33">
        <v>657</v>
      </c>
      <c r="H78" s="34">
        <f t="shared" si="12"/>
        <v>34216</v>
      </c>
    </row>
    <row r="79" spans="1:8" ht="15" customHeight="1" x14ac:dyDescent="0.3">
      <c r="A79" s="172" t="s">
        <v>29</v>
      </c>
      <c r="B79" s="10" t="s">
        <v>0</v>
      </c>
      <c r="C79" s="35">
        <v>33</v>
      </c>
      <c r="D79" s="35">
        <v>78</v>
      </c>
      <c r="E79" s="35">
        <v>131</v>
      </c>
      <c r="F79" s="35">
        <v>274</v>
      </c>
      <c r="G79" s="35">
        <v>50</v>
      </c>
      <c r="H79" s="36">
        <f t="shared" si="12"/>
        <v>566</v>
      </c>
    </row>
    <row r="80" spans="1:8" ht="15" customHeight="1" x14ac:dyDescent="0.3">
      <c r="A80" s="172"/>
      <c r="B80" s="10" t="s">
        <v>1</v>
      </c>
      <c r="C80" s="35">
        <v>3820</v>
      </c>
      <c r="D80" s="35">
        <v>5702</v>
      </c>
      <c r="E80" s="35">
        <v>5560</v>
      </c>
      <c r="F80" s="35">
        <v>9628</v>
      </c>
      <c r="G80" s="35">
        <v>1179</v>
      </c>
      <c r="H80" s="36">
        <f t="shared" si="12"/>
        <v>25889</v>
      </c>
    </row>
    <row r="81" spans="1:8" ht="15" customHeight="1" x14ac:dyDescent="0.3">
      <c r="A81" s="172"/>
      <c r="B81" s="10" t="s">
        <v>2</v>
      </c>
      <c r="C81" s="35">
        <v>8069</v>
      </c>
      <c r="D81" s="35">
        <v>11203</v>
      </c>
      <c r="E81" s="35">
        <v>10083</v>
      </c>
      <c r="F81" s="35">
        <v>16874</v>
      </c>
      <c r="G81" s="35">
        <v>2167</v>
      </c>
      <c r="H81" s="36">
        <f t="shared" si="12"/>
        <v>48396</v>
      </c>
    </row>
    <row r="82" spans="1:8" ht="15" customHeight="1" x14ac:dyDescent="0.3">
      <c r="A82" s="173" t="s">
        <v>4</v>
      </c>
      <c r="B82" s="37" t="s">
        <v>0</v>
      </c>
      <c r="C82" s="38">
        <f>C70+C73+C76+C79</f>
        <v>128</v>
      </c>
      <c r="D82" s="38">
        <f t="shared" ref="D82:H82" si="13">D70+D73+D76+D79</f>
        <v>330</v>
      </c>
      <c r="E82" s="38">
        <f t="shared" si="13"/>
        <v>392</v>
      </c>
      <c r="F82" s="38">
        <f t="shared" si="13"/>
        <v>589</v>
      </c>
      <c r="G82" s="38">
        <f t="shared" si="13"/>
        <v>180</v>
      </c>
      <c r="H82" s="38">
        <f t="shared" si="13"/>
        <v>1619</v>
      </c>
    </row>
    <row r="83" spans="1:8" ht="15" customHeight="1" x14ac:dyDescent="0.3">
      <c r="A83" s="173"/>
      <c r="B83" s="37" t="s">
        <v>1</v>
      </c>
      <c r="C83" s="38">
        <f>C71+C74+C77+C80</f>
        <v>23027</v>
      </c>
      <c r="D83" s="38">
        <f t="shared" ref="D83:H83" si="14">D71+D74+D77+D80</f>
        <v>31936</v>
      </c>
      <c r="E83" s="38">
        <f t="shared" si="14"/>
        <v>17395</v>
      </c>
      <c r="F83" s="38">
        <f t="shared" si="14"/>
        <v>19461</v>
      </c>
      <c r="G83" s="38">
        <f t="shared" si="14"/>
        <v>4548</v>
      </c>
      <c r="H83" s="38">
        <f t="shared" si="14"/>
        <v>96367</v>
      </c>
    </row>
    <row r="84" spans="1:8" ht="15" customHeight="1" x14ac:dyDescent="0.3">
      <c r="A84" s="173"/>
      <c r="B84" s="37" t="s">
        <v>2</v>
      </c>
      <c r="C84" s="38">
        <f>C72+C75+C78+C81</f>
        <v>48061</v>
      </c>
      <c r="D84" s="38">
        <f t="shared" ref="D84:H84" si="15">D72+D75+D78+D81</f>
        <v>63189</v>
      </c>
      <c r="E84" s="38">
        <f t="shared" si="15"/>
        <v>32838</v>
      </c>
      <c r="F84" s="38">
        <f t="shared" si="15"/>
        <v>34899</v>
      </c>
      <c r="G84" s="38">
        <f t="shared" si="15"/>
        <v>8612</v>
      </c>
      <c r="H84" s="38">
        <f t="shared" si="15"/>
        <v>187599</v>
      </c>
    </row>
    <row r="85" spans="1:8" ht="15" customHeight="1" x14ac:dyDescent="0.3">
      <c r="A85" s="169" t="s">
        <v>128</v>
      </c>
      <c r="B85" s="169"/>
      <c r="C85" s="169"/>
      <c r="D85" s="169"/>
      <c r="E85" s="169"/>
      <c r="F85" s="169"/>
      <c r="G85" s="39"/>
      <c r="H85" s="39"/>
    </row>
    <row r="86" spans="1:8" ht="15" customHeight="1" x14ac:dyDescent="0.3"/>
    <row r="87" spans="1:8" ht="15" customHeight="1" x14ac:dyDescent="0.3"/>
    <row r="88" spans="1:8" ht="15" customHeight="1" x14ac:dyDescent="0.3">
      <c r="A88" s="174" t="s">
        <v>90</v>
      </c>
      <c r="B88" s="174"/>
      <c r="C88" s="174"/>
      <c r="D88" s="174"/>
      <c r="E88" s="174"/>
      <c r="F88" s="174"/>
      <c r="G88" s="174"/>
      <c r="H88" s="174"/>
    </row>
    <row r="89" spans="1:8" ht="15" customHeight="1" x14ac:dyDescent="0.3">
      <c r="A89" s="174" t="s">
        <v>104</v>
      </c>
      <c r="B89" s="174"/>
      <c r="C89" s="174"/>
      <c r="D89" s="174"/>
      <c r="E89" s="174"/>
      <c r="F89" s="174"/>
      <c r="G89" s="174"/>
      <c r="H89" s="174"/>
    </row>
    <row r="90" spans="1:8" ht="15" customHeight="1" x14ac:dyDescent="0.3">
      <c r="A90" s="30" t="s">
        <v>50</v>
      </c>
      <c r="B90" s="31"/>
      <c r="C90" s="31" t="s">
        <v>51</v>
      </c>
      <c r="D90" s="31" t="s">
        <v>52</v>
      </c>
      <c r="E90" s="31" t="s">
        <v>53</v>
      </c>
      <c r="F90" s="31" t="s">
        <v>54</v>
      </c>
      <c r="G90" s="31" t="s">
        <v>3</v>
      </c>
      <c r="H90" s="31" t="s">
        <v>55</v>
      </c>
    </row>
    <row r="91" spans="1:8" ht="15" customHeight="1" x14ac:dyDescent="0.3">
      <c r="A91" s="171" t="s">
        <v>26</v>
      </c>
      <c r="B91" s="32" t="s">
        <v>0</v>
      </c>
      <c r="C91" s="33">
        <v>41</v>
      </c>
      <c r="D91" s="33">
        <v>121</v>
      </c>
      <c r="E91" s="33">
        <v>110</v>
      </c>
      <c r="F91" s="33">
        <v>143</v>
      </c>
      <c r="G91" s="33">
        <v>87</v>
      </c>
      <c r="H91" s="34">
        <f>SUM(C91:G91)</f>
        <v>502</v>
      </c>
    </row>
    <row r="92" spans="1:8" ht="15" customHeight="1" x14ac:dyDescent="0.3">
      <c r="A92" s="171"/>
      <c r="B92" s="32" t="s">
        <v>1</v>
      </c>
      <c r="C92" s="33">
        <v>9693</v>
      </c>
      <c r="D92" s="33">
        <v>15596</v>
      </c>
      <c r="E92" s="33">
        <v>5207</v>
      </c>
      <c r="F92" s="33">
        <v>4842</v>
      </c>
      <c r="G92" s="33">
        <v>2720</v>
      </c>
      <c r="H92" s="34">
        <f t="shared" ref="H92:H102" si="16">SUM(C92:G92)</f>
        <v>38058</v>
      </c>
    </row>
    <row r="93" spans="1:8" ht="15" customHeight="1" x14ac:dyDescent="0.3">
      <c r="A93" s="171"/>
      <c r="B93" s="32" t="s">
        <v>2</v>
      </c>
      <c r="C93" s="33">
        <v>19862</v>
      </c>
      <c r="D93" s="33">
        <v>30706</v>
      </c>
      <c r="E93" s="33">
        <v>9905</v>
      </c>
      <c r="F93" s="33">
        <v>9052</v>
      </c>
      <c r="G93" s="33">
        <v>5128</v>
      </c>
      <c r="H93" s="34">
        <f t="shared" si="16"/>
        <v>74653</v>
      </c>
    </row>
    <row r="94" spans="1:8" ht="15" customHeight="1" x14ac:dyDescent="0.3">
      <c r="A94" s="172" t="s">
        <v>27</v>
      </c>
      <c r="B94" s="10" t="s">
        <v>0</v>
      </c>
      <c r="C94" s="35">
        <v>27</v>
      </c>
      <c r="D94" s="35">
        <v>41</v>
      </c>
      <c r="E94" s="35">
        <v>37</v>
      </c>
      <c r="F94" s="35">
        <v>71</v>
      </c>
      <c r="G94" s="35">
        <v>29</v>
      </c>
      <c r="H94" s="36">
        <f t="shared" si="16"/>
        <v>205</v>
      </c>
    </row>
    <row r="95" spans="1:8" ht="15" customHeight="1" x14ac:dyDescent="0.3">
      <c r="A95" s="172"/>
      <c r="B95" s="10" t="s">
        <v>1</v>
      </c>
      <c r="C95" s="35">
        <v>5146</v>
      </c>
      <c r="D95" s="35">
        <v>3990</v>
      </c>
      <c r="E95" s="35">
        <v>1642</v>
      </c>
      <c r="F95" s="35">
        <v>2074</v>
      </c>
      <c r="G95" s="35">
        <v>442</v>
      </c>
      <c r="H95" s="36">
        <f t="shared" si="16"/>
        <v>13294</v>
      </c>
    </row>
    <row r="96" spans="1:8" ht="15" customHeight="1" x14ac:dyDescent="0.3">
      <c r="A96" s="172"/>
      <c r="B96" s="10" t="s">
        <v>2</v>
      </c>
      <c r="C96" s="35">
        <v>10551</v>
      </c>
      <c r="D96" s="35">
        <v>7868</v>
      </c>
      <c r="E96" s="35">
        <v>3082</v>
      </c>
      <c r="F96" s="35">
        <v>3743</v>
      </c>
      <c r="G96" s="35">
        <v>832</v>
      </c>
      <c r="H96" s="36">
        <f t="shared" si="16"/>
        <v>26076</v>
      </c>
    </row>
    <row r="97" spans="1:8" ht="15" customHeight="1" x14ac:dyDescent="0.3">
      <c r="A97" s="171" t="s">
        <v>28</v>
      </c>
      <c r="B97" s="32" t="s">
        <v>0</v>
      </c>
      <c r="C97" s="33">
        <v>18</v>
      </c>
      <c r="D97" s="33">
        <v>64</v>
      </c>
      <c r="E97" s="33">
        <v>113</v>
      </c>
      <c r="F97" s="33">
        <v>114</v>
      </c>
      <c r="G97" s="33">
        <v>19</v>
      </c>
      <c r="H97" s="34">
        <f t="shared" si="16"/>
        <v>328</v>
      </c>
    </row>
    <row r="98" spans="1:8" ht="15" customHeight="1" x14ac:dyDescent="0.3">
      <c r="A98" s="171"/>
      <c r="B98" s="32" t="s">
        <v>1</v>
      </c>
      <c r="C98" s="33">
        <v>2784</v>
      </c>
      <c r="D98" s="33">
        <v>5548</v>
      </c>
      <c r="E98" s="33">
        <v>4909</v>
      </c>
      <c r="F98" s="33">
        <v>3679</v>
      </c>
      <c r="G98" s="33">
        <v>383</v>
      </c>
      <c r="H98" s="34">
        <f t="shared" si="16"/>
        <v>17303</v>
      </c>
    </row>
    <row r="99" spans="1:8" ht="15" customHeight="1" x14ac:dyDescent="0.3">
      <c r="A99" s="171"/>
      <c r="B99" s="32" t="s">
        <v>2</v>
      </c>
      <c r="C99" s="33">
        <v>5703</v>
      </c>
      <c r="D99" s="33">
        <v>10934</v>
      </c>
      <c r="E99" s="33">
        <v>9562</v>
      </c>
      <c r="F99" s="33">
        <v>6684</v>
      </c>
      <c r="G99" s="33">
        <v>711</v>
      </c>
      <c r="H99" s="34">
        <f t="shared" si="16"/>
        <v>33594</v>
      </c>
    </row>
    <row r="100" spans="1:8" ht="15" customHeight="1" x14ac:dyDescent="0.3">
      <c r="A100" s="172" t="s">
        <v>29</v>
      </c>
      <c r="B100" s="10" t="s">
        <v>0</v>
      </c>
      <c r="C100" s="35">
        <v>32</v>
      </c>
      <c r="D100" s="35">
        <v>70</v>
      </c>
      <c r="E100" s="35">
        <v>130</v>
      </c>
      <c r="F100" s="35">
        <v>279</v>
      </c>
      <c r="G100" s="35">
        <v>52</v>
      </c>
      <c r="H100" s="36">
        <f t="shared" si="16"/>
        <v>563</v>
      </c>
    </row>
    <row r="101" spans="1:8" ht="15" customHeight="1" x14ac:dyDescent="0.3">
      <c r="A101" s="172"/>
      <c r="B101" s="10" t="s">
        <v>1</v>
      </c>
      <c r="C101" s="35">
        <v>3902</v>
      </c>
      <c r="D101" s="35">
        <v>4733</v>
      </c>
      <c r="E101" s="35">
        <v>5886</v>
      </c>
      <c r="F101" s="35">
        <v>9838</v>
      </c>
      <c r="G101" s="35">
        <v>1274</v>
      </c>
      <c r="H101" s="36">
        <f t="shared" si="16"/>
        <v>25633</v>
      </c>
    </row>
    <row r="102" spans="1:8" ht="15" customHeight="1" x14ac:dyDescent="0.3">
      <c r="A102" s="172"/>
      <c r="B102" s="10" t="s">
        <v>2</v>
      </c>
      <c r="C102" s="35">
        <v>8132</v>
      </c>
      <c r="D102" s="35">
        <v>9451</v>
      </c>
      <c r="E102" s="35">
        <v>10772</v>
      </c>
      <c r="F102" s="35">
        <v>17279</v>
      </c>
      <c r="G102" s="35">
        <v>2339</v>
      </c>
      <c r="H102" s="36">
        <f t="shared" si="16"/>
        <v>47973</v>
      </c>
    </row>
    <row r="103" spans="1:8" ht="15" customHeight="1" x14ac:dyDescent="0.3">
      <c r="A103" s="173" t="s">
        <v>4</v>
      </c>
      <c r="B103" s="37" t="s">
        <v>0</v>
      </c>
      <c r="C103" s="38">
        <f>C91+C94+C97+C100</f>
        <v>118</v>
      </c>
      <c r="D103" s="38">
        <f t="shared" ref="D103:H103" si="17">D91+D94+D97+D100</f>
        <v>296</v>
      </c>
      <c r="E103" s="38">
        <f t="shared" si="17"/>
        <v>390</v>
      </c>
      <c r="F103" s="38">
        <f t="shared" si="17"/>
        <v>607</v>
      </c>
      <c r="G103" s="38">
        <f t="shared" si="17"/>
        <v>187</v>
      </c>
      <c r="H103" s="38">
        <f t="shared" si="17"/>
        <v>1598</v>
      </c>
    </row>
    <row r="104" spans="1:8" ht="15" customHeight="1" x14ac:dyDescent="0.3">
      <c r="A104" s="173"/>
      <c r="B104" s="37" t="s">
        <v>1</v>
      </c>
      <c r="C104" s="38">
        <f>C92+C95+C98+C101</f>
        <v>21525</v>
      </c>
      <c r="D104" s="38">
        <f t="shared" ref="D104:H104" si="18">D92+D95+D98+D101</f>
        <v>29867</v>
      </c>
      <c r="E104" s="38">
        <f t="shared" si="18"/>
        <v>17644</v>
      </c>
      <c r="F104" s="38">
        <f t="shared" si="18"/>
        <v>20433</v>
      </c>
      <c r="G104" s="38">
        <f t="shared" si="18"/>
        <v>4819</v>
      </c>
      <c r="H104" s="38">
        <f t="shared" si="18"/>
        <v>94288</v>
      </c>
    </row>
    <row r="105" spans="1:8" ht="15" customHeight="1" x14ac:dyDescent="0.3">
      <c r="A105" s="173"/>
      <c r="B105" s="37" t="s">
        <v>2</v>
      </c>
      <c r="C105" s="38">
        <f>C93+C96+C99+C102</f>
        <v>44248</v>
      </c>
      <c r="D105" s="38">
        <f t="shared" ref="D105:H105" si="19">D93+D96+D99+D102</f>
        <v>58959</v>
      </c>
      <c r="E105" s="38">
        <f t="shared" si="19"/>
        <v>33321</v>
      </c>
      <c r="F105" s="38">
        <f t="shared" si="19"/>
        <v>36758</v>
      </c>
      <c r="G105" s="38">
        <f t="shared" si="19"/>
        <v>9010</v>
      </c>
      <c r="H105" s="38">
        <f t="shared" si="19"/>
        <v>182296</v>
      </c>
    </row>
    <row r="106" spans="1:8" ht="15" customHeight="1" x14ac:dyDescent="0.3">
      <c r="A106" s="169" t="s">
        <v>128</v>
      </c>
      <c r="B106" s="169"/>
      <c r="C106" s="169"/>
      <c r="D106" s="169"/>
      <c r="E106" s="169"/>
      <c r="F106" s="169"/>
      <c r="G106" s="39"/>
      <c r="H106" s="39"/>
    </row>
    <row r="107" spans="1:8" ht="15" customHeight="1" x14ac:dyDescent="0.3"/>
    <row r="108" spans="1:8" ht="15" customHeight="1" x14ac:dyDescent="0.3"/>
    <row r="109" spans="1:8" ht="15" customHeight="1" x14ac:dyDescent="0.3">
      <c r="A109" s="174" t="s">
        <v>90</v>
      </c>
      <c r="B109" s="174"/>
      <c r="C109" s="174"/>
      <c r="D109" s="174"/>
      <c r="E109" s="174"/>
      <c r="F109" s="174"/>
      <c r="G109" s="174"/>
      <c r="H109" s="174"/>
    </row>
    <row r="110" spans="1:8" ht="15" customHeight="1" x14ac:dyDescent="0.3">
      <c r="A110" s="174" t="s">
        <v>91</v>
      </c>
      <c r="B110" s="174"/>
      <c r="C110" s="174"/>
      <c r="D110" s="174"/>
      <c r="E110" s="174"/>
      <c r="F110" s="174"/>
      <c r="G110" s="174"/>
      <c r="H110" s="174"/>
    </row>
    <row r="111" spans="1:8" ht="15" customHeight="1" x14ac:dyDescent="0.3">
      <c r="A111" s="30" t="s">
        <v>50</v>
      </c>
      <c r="B111" s="31"/>
      <c r="C111" s="31" t="s">
        <v>51</v>
      </c>
      <c r="D111" s="31" t="s">
        <v>52</v>
      </c>
      <c r="E111" s="31" t="s">
        <v>53</v>
      </c>
      <c r="F111" s="31" t="s">
        <v>54</v>
      </c>
      <c r="G111" s="31" t="s">
        <v>3</v>
      </c>
      <c r="H111" s="31" t="s">
        <v>55</v>
      </c>
    </row>
    <row r="112" spans="1:8" ht="15" customHeight="1" x14ac:dyDescent="0.3">
      <c r="A112" s="171" t="s">
        <v>26</v>
      </c>
      <c r="B112" s="32" t="s">
        <v>0</v>
      </c>
      <c r="C112" s="33">
        <v>33</v>
      </c>
      <c r="D112" s="33">
        <v>112</v>
      </c>
      <c r="E112" s="33">
        <v>99</v>
      </c>
      <c r="F112" s="33">
        <v>157</v>
      </c>
      <c r="G112" s="33">
        <v>95</v>
      </c>
      <c r="H112" s="34">
        <f>SUM(C112:G112)</f>
        <v>496</v>
      </c>
    </row>
    <row r="113" spans="1:8" ht="15" customHeight="1" x14ac:dyDescent="0.3">
      <c r="A113" s="171"/>
      <c r="B113" s="32" t="s">
        <v>1</v>
      </c>
      <c r="C113" s="33">
        <v>8737</v>
      </c>
      <c r="D113" s="33">
        <v>13882</v>
      </c>
      <c r="E113" s="33">
        <v>5184</v>
      </c>
      <c r="F113" s="33">
        <v>5519</v>
      </c>
      <c r="G113" s="33">
        <v>3216</v>
      </c>
      <c r="H113" s="34">
        <f t="shared" ref="H113:H123" si="20">SUM(C113:G113)</f>
        <v>36538</v>
      </c>
    </row>
    <row r="114" spans="1:8" ht="15" customHeight="1" x14ac:dyDescent="0.3">
      <c r="A114" s="171"/>
      <c r="B114" s="32" t="s">
        <v>2</v>
      </c>
      <c r="C114" s="33">
        <v>17772</v>
      </c>
      <c r="D114" s="33">
        <v>27001</v>
      </c>
      <c r="E114" s="33">
        <v>9902</v>
      </c>
      <c r="F114" s="33">
        <v>10278</v>
      </c>
      <c r="G114" s="33">
        <v>5947</v>
      </c>
      <c r="H114" s="34">
        <f t="shared" si="20"/>
        <v>70900</v>
      </c>
    </row>
    <row r="115" spans="1:8" ht="15" customHeight="1" x14ac:dyDescent="0.3">
      <c r="A115" s="172" t="s">
        <v>27</v>
      </c>
      <c r="B115" s="10" t="s">
        <v>0</v>
      </c>
      <c r="C115" s="35">
        <v>26</v>
      </c>
      <c r="D115" s="35">
        <v>39</v>
      </c>
      <c r="E115" s="35">
        <v>39</v>
      </c>
      <c r="F115" s="35">
        <v>73</v>
      </c>
      <c r="G115" s="35">
        <v>31</v>
      </c>
      <c r="H115" s="36">
        <f t="shared" si="20"/>
        <v>208</v>
      </c>
    </row>
    <row r="116" spans="1:8" ht="15" customHeight="1" x14ac:dyDescent="0.3">
      <c r="A116" s="172"/>
      <c r="B116" s="10" t="s">
        <v>1</v>
      </c>
      <c r="C116" s="35">
        <v>4869</v>
      </c>
      <c r="D116" s="35">
        <v>3686</v>
      </c>
      <c r="E116" s="35">
        <v>1720</v>
      </c>
      <c r="F116" s="35">
        <v>2276</v>
      </c>
      <c r="G116" s="35">
        <v>480</v>
      </c>
      <c r="H116" s="36">
        <f t="shared" si="20"/>
        <v>13031</v>
      </c>
    </row>
    <row r="117" spans="1:8" ht="15" customHeight="1" x14ac:dyDescent="0.3">
      <c r="A117" s="172"/>
      <c r="B117" s="10" t="s">
        <v>2</v>
      </c>
      <c r="C117" s="35">
        <v>10003</v>
      </c>
      <c r="D117" s="35">
        <v>7153</v>
      </c>
      <c r="E117" s="35">
        <v>3231</v>
      </c>
      <c r="F117" s="35">
        <v>4092</v>
      </c>
      <c r="G117" s="35">
        <v>900</v>
      </c>
      <c r="H117" s="36">
        <f t="shared" si="20"/>
        <v>25379</v>
      </c>
    </row>
    <row r="118" spans="1:8" ht="15" customHeight="1" x14ac:dyDescent="0.3">
      <c r="A118" s="171" t="s">
        <v>28</v>
      </c>
      <c r="B118" s="32" t="s">
        <v>0</v>
      </c>
      <c r="C118" s="33">
        <v>18</v>
      </c>
      <c r="D118" s="33">
        <v>59</v>
      </c>
      <c r="E118" s="33">
        <v>103</v>
      </c>
      <c r="F118" s="33">
        <v>121</v>
      </c>
      <c r="G118" s="33">
        <v>22</v>
      </c>
      <c r="H118" s="34">
        <f t="shared" si="20"/>
        <v>323</v>
      </c>
    </row>
    <row r="119" spans="1:8" ht="15" customHeight="1" x14ac:dyDescent="0.3">
      <c r="A119" s="171"/>
      <c r="B119" s="32" t="s">
        <v>1</v>
      </c>
      <c r="C119" s="33">
        <v>2817</v>
      </c>
      <c r="D119" s="33">
        <v>5028</v>
      </c>
      <c r="E119" s="33">
        <v>4452</v>
      </c>
      <c r="F119" s="33">
        <v>4156</v>
      </c>
      <c r="G119" s="33">
        <v>471</v>
      </c>
      <c r="H119" s="34">
        <f t="shared" si="20"/>
        <v>16924</v>
      </c>
    </row>
    <row r="120" spans="1:8" ht="15" customHeight="1" x14ac:dyDescent="0.3">
      <c r="A120" s="171"/>
      <c r="B120" s="32" t="s">
        <v>2</v>
      </c>
      <c r="C120" s="33">
        <v>5703</v>
      </c>
      <c r="D120" s="33">
        <v>9786</v>
      </c>
      <c r="E120" s="33">
        <v>8708</v>
      </c>
      <c r="F120" s="33">
        <v>7570</v>
      </c>
      <c r="G120" s="33">
        <v>869</v>
      </c>
      <c r="H120" s="34">
        <f t="shared" si="20"/>
        <v>32636</v>
      </c>
    </row>
    <row r="121" spans="1:8" ht="15" customHeight="1" x14ac:dyDescent="0.3">
      <c r="A121" s="172" t="s">
        <v>29</v>
      </c>
      <c r="B121" s="10" t="s">
        <v>0</v>
      </c>
      <c r="C121" s="35">
        <v>27</v>
      </c>
      <c r="D121" s="35">
        <v>60</v>
      </c>
      <c r="E121" s="35">
        <v>127</v>
      </c>
      <c r="F121" s="35">
        <v>283</v>
      </c>
      <c r="G121" s="35">
        <v>53</v>
      </c>
      <c r="H121" s="36">
        <f t="shared" si="20"/>
        <v>550</v>
      </c>
    </row>
    <row r="122" spans="1:8" ht="15" customHeight="1" x14ac:dyDescent="0.3">
      <c r="A122" s="172"/>
      <c r="B122" s="10" t="s">
        <v>1</v>
      </c>
      <c r="C122" s="35">
        <v>3145</v>
      </c>
      <c r="D122" s="35">
        <v>4318</v>
      </c>
      <c r="E122" s="35">
        <v>5595</v>
      </c>
      <c r="F122" s="35">
        <v>10046</v>
      </c>
      <c r="G122" s="35">
        <v>1292</v>
      </c>
      <c r="H122" s="36">
        <f t="shared" si="20"/>
        <v>24396</v>
      </c>
    </row>
    <row r="123" spans="1:8" ht="15" customHeight="1" x14ac:dyDescent="0.3">
      <c r="A123" s="172"/>
      <c r="B123" s="10" t="s">
        <v>2</v>
      </c>
      <c r="C123" s="35">
        <v>6478</v>
      </c>
      <c r="D123" s="35">
        <v>8550</v>
      </c>
      <c r="E123" s="35">
        <v>10273</v>
      </c>
      <c r="F123" s="35">
        <v>17691</v>
      </c>
      <c r="G123" s="35">
        <v>2368</v>
      </c>
      <c r="H123" s="36">
        <f t="shared" si="20"/>
        <v>45360</v>
      </c>
    </row>
    <row r="124" spans="1:8" ht="15" customHeight="1" x14ac:dyDescent="0.3">
      <c r="A124" s="173" t="s">
        <v>4</v>
      </c>
      <c r="B124" s="37" t="s">
        <v>0</v>
      </c>
      <c r="C124" s="38">
        <f>C112+C115+C118+C121</f>
        <v>104</v>
      </c>
      <c r="D124" s="38">
        <f t="shared" ref="D124:H124" si="21">D112+D115+D118+D121</f>
        <v>270</v>
      </c>
      <c r="E124" s="38">
        <f t="shared" si="21"/>
        <v>368</v>
      </c>
      <c r="F124" s="38">
        <f t="shared" si="21"/>
        <v>634</v>
      </c>
      <c r="G124" s="38">
        <f t="shared" si="21"/>
        <v>201</v>
      </c>
      <c r="H124" s="38">
        <f t="shared" si="21"/>
        <v>1577</v>
      </c>
    </row>
    <row r="125" spans="1:8" ht="15" customHeight="1" x14ac:dyDescent="0.3">
      <c r="A125" s="173"/>
      <c r="B125" s="37" t="s">
        <v>1</v>
      </c>
      <c r="C125" s="38">
        <f>C113+C116+C119+C122</f>
        <v>19568</v>
      </c>
      <c r="D125" s="38">
        <f t="shared" ref="D125:H125" si="22">D113+D116+D119+D122</f>
        <v>26914</v>
      </c>
      <c r="E125" s="38">
        <f t="shared" si="22"/>
        <v>16951</v>
      </c>
      <c r="F125" s="38">
        <f t="shared" si="22"/>
        <v>21997</v>
      </c>
      <c r="G125" s="38">
        <f t="shared" si="22"/>
        <v>5459</v>
      </c>
      <c r="H125" s="38">
        <f t="shared" si="22"/>
        <v>90889</v>
      </c>
    </row>
    <row r="126" spans="1:8" ht="15" customHeight="1" x14ac:dyDescent="0.3">
      <c r="A126" s="173"/>
      <c r="B126" s="37" t="s">
        <v>2</v>
      </c>
      <c r="C126" s="38">
        <f>C114+C117+C120+C123</f>
        <v>39956</v>
      </c>
      <c r="D126" s="38">
        <f t="shared" ref="D126:H126" si="23">D114+D117+D120+D123</f>
        <v>52490</v>
      </c>
      <c r="E126" s="38">
        <f t="shared" si="23"/>
        <v>32114</v>
      </c>
      <c r="F126" s="38">
        <f t="shared" si="23"/>
        <v>39631</v>
      </c>
      <c r="G126" s="38">
        <f t="shared" si="23"/>
        <v>10084</v>
      </c>
      <c r="H126" s="38">
        <f t="shared" si="23"/>
        <v>174275</v>
      </c>
    </row>
    <row r="127" spans="1:8" ht="15" customHeight="1" x14ac:dyDescent="0.3">
      <c r="A127" s="169" t="s">
        <v>128</v>
      </c>
      <c r="B127" s="169"/>
      <c r="C127" s="169"/>
      <c r="D127" s="169"/>
      <c r="E127" s="169"/>
      <c r="F127" s="169"/>
      <c r="G127" s="39"/>
      <c r="H127" s="39"/>
    </row>
    <row r="128" spans="1:8" ht="15" customHeight="1" x14ac:dyDescent="0.3"/>
    <row r="129" spans="1:8" ht="15" customHeight="1" x14ac:dyDescent="0.3"/>
    <row r="130" spans="1:8" ht="15" customHeight="1" x14ac:dyDescent="0.3">
      <c r="A130" s="174" t="s">
        <v>92</v>
      </c>
      <c r="B130" s="174"/>
      <c r="C130" s="174"/>
      <c r="D130" s="174"/>
      <c r="E130" s="174"/>
      <c r="F130" s="174"/>
      <c r="G130" s="174"/>
      <c r="H130" s="174"/>
    </row>
    <row r="131" spans="1:8" ht="15" customHeight="1" x14ac:dyDescent="0.3">
      <c r="A131" s="174" t="s">
        <v>93</v>
      </c>
      <c r="B131" s="174"/>
      <c r="C131" s="174"/>
      <c r="D131" s="174"/>
      <c r="E131" s="174"/>
      <c r="F131" s="174"/>
      <c r="G131" s="174"/>
      <c r="H131" s="174"/>
    </row>
    <row r="132" spans="1:8" ht="15" customHeight="1" x14ac:dyDescent="0.3">
      <c r="A132" s="30" t="s">
        <v>50</v>
      </c>
      <c r="B132" s="31"/>
      <c r="C132" s="31" t="s">
        <v>51</v>
      </c>
      <c r="D132" s="31" t="s">
        <v>52</v>
      </c>
      <c r="E132" s="31" t="s">
        <v>53</v>
      </c>
      <c r="F132" s="31" t="s">
        <v>54</v>
      </c>
      <c r="G132" s="31" t="s">
        <v>3</v>
      </c>
      <c r="H132" s="31" t="s">
        <v>55</v>
      </c>
    </row>
    <row r="133" spans="1:8" ht="15" customHeight="1" x14ac:dyDescent="0.3">
      <c r="A133" s="171" t="s">
        <v>26</v>
      </c>
      <c r="B133" s="32" t="s">
        <v>0</v>
      </c>
      <c r="C133" s="33">
        <v>32</v>
      </c>
      <c r="D133" s="33">
        <v>103</v>
      </c>
      <c r="E133" s="33">
        <v>100</v>
      </c>
      <c r="F133" s="33">
        <v>160</v>
      </c>
      <c r="G133" s="33">
        <v>97</v>
      </c>
      <c r="H133" s="34">
        <f>SUM(C133:G133)</f>
        <v>492</v>
      </c>
    </row>
    <row r="134" spans="1:8" ht="15" customHeight="1" x14ac:dyDescent="0.3">
      <c r="A134" s="171"/>
      <c r="B134" s="32" t="s">
        <v>1</v>
      </c>
      <c r="C134" s="33">
        <v>8587</v>
      </c>
      <c r="D134" s="33">
        <v>13180</v>
      </c>
      <c r="E134" s="33">
        <v>5262</v>
      </c>
      <c r="F134" s="33">
        <v>5765</v>
      </c>
      <c r="G134" s="33">
        <v>3285</v>
      </c>
      <c r="H134" s="34">
        <f t="shared" ref="H134:H144" si="24">SUM(C134:G134)</f>
        <v>36079</v>
      </c>
    </row>
    <row r="135" spans="1:8" ht="15" customHeight="1" x14ac:dyDescent="0.3">
      <c r="A135" s="171"/>
      <c r="B135" s="32" t="s">
        <v>2</v>
      </c>
      <c r="C135" s="33">
        <v>17289</v>
      </c>
      <c r="D135" s="33">
        <v>25490</v>
      </c>
      <c r="E135" s="33">
        <v>10037</v>
      </c>
      <c r="F135" s="33">
        <v>10728</v>
      </c>
      <c r="G135" s="33">
        <v>6061</v>
      </c>
      <c r="H135" s="34">
        <f t="shared" si="24"/>
        <v>69605</v>
      </c>
    </row>
    <row r="136" spans="1:8" ht="15" customHeight="1" x14ac:dyDescent="0.3">
      <c r="A136" s="172" t="s">
        <v>27</v>
      </c>
      <c r="B136" s="10" t="s">
        <v>0</v>
      </c>
      <c r="C136" s="35">
        <v>25</v>
      </c>
      <c r="D136" s="35">
        <v>36</v>
      </c>
      <c r="E136" s="35">
        <v>38</v>
      </c>
      <c r="F136" s="35">
        <v>77</v>
      </c>
      <c r="G136" s="35">
        <v>31</v>
      </c>
      <c r="H136" s="36">
        <f t="shared" si="24"/>
        <v>207</v>
      </c>
    </row>
    <row r="137" spans="1:8" ht="15" customHeight="1" x14ac:dyDescent="0.3">
      <c r="A137" s="172"/>
      <c r="B137" s="10" t="s">
        <v>1</v>
      </c>
      <c r="C137" s="35">
        <v>4693</v>
      </c>
      <c r="D137" s="35">
        <v>3477</v>
      </c>
      <c r="E137" s="35">
        <v>1803</v>
      </c>
      <c r="F137" s="35">
        <v>2436</v>
      </c>
      <c r="G137" s="35">
        <v>480</v>
      </c>
      <c r="H137" s="36">
        <f t="shared" si="24"/>
        <v>12889</v>
      </c>
    </row>
    <row r="138" spans="1:8" ht="15" customHeight="1" x14ac:dyDescent="0.3">
      <c r="A138" s="172"/>
      <c r="B138" s="10" t="s">
        <v>2</v>
      </c>
      <c r="C138" s="35">
        <v>9677</v>
      </c>
      <c r="D138" s="35">
        <v>6701</v>
      </c>
      <c r="E138" s="35">
        <v>3453</v>
      </c>
      <c r="F138" s="35">
        <v>4381</v>
      </c>
      <c r="G138" s="35">
        <v>900</v>
      </c>
      <c r="H138" s="36">
        <f t="shared" si="24"/>
        <v>25112</v>
      </c>
    </row>
    <row r="139" spans="1:8" ht="15" customHeight="1" x14ac:dyDescent="0.3">
      <c r="A139" s="171" t="s">
        <v>28</v>
      </c>
      <c r="B139" s="32" t="s">
        <v>0</v>
      </c>
      <c r="C139" s="33">
        <v>16</v>
      </c>
      <c r="D139" s="33">
        <v>53</v>
      </c>
      <c r="E139" s="33">
        <v>102</v>
      </c>
      <c r="F139" s="33">
        <v>128</v>
      </c>
      <c r="G139" s="33">
        <v>23</v>
      </c>
      <c r="H139" s="34">
        <f t="shared" si="24"/>
        <v>322</v>
      </c>
    </row>
    <row r="140" spans="1:8" ht="15" customHeight="1" x14ac:dyDescent="0.3">
      <c r="A140" s="171"/>
      <c r="B140" s="32" t="s">
        <v>1</v>
      </c>
      <c r="C140" s="33">
        <v>2644</v>
      </c>
      <c r="D140" s="33">
        <v>4742</v>
      </c>
      <c r="E140" s="33">
        <v>4684</v>
      </c>
      <c r="F140" s="33">
        <v>4333</v>
      </c>
      <c r="G140" s="33">
        <v>484</v>
      </c>
      <c r="H140" s="34">
        <f t="shared" si="24"/>
        <v>16887</v>
      </c>
    </row>
    <row r="141" spans="1:8" ht="15" customHeight="1" x14ac:dyDescent="0.3">
      <c r="A141" s="171"/>
      <c r="B141" s="32" t="s">
        <v>2</v>
      </c>
      <c r="C141" s="33">
        <v>5342</v>
      </c>
      <c r="D141" s="33">
        <v>9235</v>
      </c>
      <c r="E141" s="33">
        <v>9009</v>
      </c>
      <c r="F141" s="33">
        <v>7929</v>
      </c>
      <c r="G141" s="33">
        <v>894</v>
      </c>
      <c r="H141" s="34">
        <f t="shared" si="24"/>
        <v>32409</v>
      </c>
    </row>
    <row r="142" spans="1:8" ht="15" customHeight="1" x14ac:dyDescent="0.3">
      <c r="A142" s="172" t="s">
        <v>29</v>
      </c>
      <c r="B142" s="10" t="s">
        <v>0</v>
      </c>
      <c r="C142" s="35">
        <v>24</v>
      </c>
      <c r="D142" s="35">
        <v>57</v>
      </c>
      <c r="E142" s="35">
        <v>121</v>
      </c>
      <c r="F142" s="35">
        <v>291</v>
      </c>
      <c r="G142" s="35">
        <v>54</v>
      </c>
      <c r="H142" s="36">
        <f t="shared" si="24"/>
        <v>547</v>
      </c>
    </row>
    <row r="143" spans="1:8" ht="15" customHeight="1" x14ac:dyDescent="0.3">
      <c r="A143" s="172"/>
      <c r="B143" s="10" t="s">
        <v>1</v>
      </c>
      <c r="C143" s="35">
        <v>2920</v>
      </c>
      <c r="D143" s="35">
        <v>4064</v>
      </c>
      <c r="E143" s="35">
        <v>5140</v>
      </c>
      <c r="F143" s="35">
        <v>10558</v>
      </c>
      <c r="G143" s="35">
        <v>1308</v>
      </c>
      <c r="H143" s="36">
        <f t="shared" si="24"/>
        <v>23990</v>
      </c>
    </row>
    <row r="144" spans="1:8" ht="15" customHeight="1" x14ac:dyDescent="0.3">
      <c r="A144" s="172"/>
      <c r="B144" s="10" t="s">
        <v>2</v>
      </c>
      <c r="C144" s="35">
        <v>5966</v>
      </c>
      <c r="D144" s="35">
        <v>8003</v>
      </c>
      <c r="E144" s="35">
        <v>9515</v>
      </c>
      <c r="F144" s="35">
        <v>18510</v>
      </c>
      <c r="G144" s="35">
        <v>2396</v>
      </c>
      <c r="H144" s="36">
        <f t="shared" si="24"/>
        <v>44390</v>
      </c>
    </row>
    <row r="145" spans="1:8" ht="15" customHeight="1" x14ac:dyDescent="0.3">
      <c r="A145" s="173" t="s">
        <v>4</v>
      </c>
      <c r="B145" s="37" t="s">
        <v>0</v>
      </c>
      <c r="C145" s="38">
        <f>C133+C136+C139+C142</f>
        <v>97</v>
      </c>
      <c r="D145" s="38">
        <f t="shared" ref="D145:H145" si="25">D133+D136+D139+D142</f>
        <v>249</v>
      </c>
      <c r="E145" s="38">
        <f t="shared" si="25"/>
        <v>361</v>
      </c>
      <c r="F145" s="38">
        <f t="shared" si="25"/>
        <v>656</v>
      </c>
      <c r="G145" s="38">
        <f t="shared" si="25"/>
        <v>205</v>
      </c>
      <c r="H145" s="38">
        <f t="shared" si="25"/>
        <v>1568</v>
      </c>
    </row>
    <row r="146" spans="1:8" ht="15" customHeight="1" x14ac:dyDescent="0.3">
      <c r="A146" s="173"/>
      <c r="B146" s="37" t="s">
        <v>1</v>
      </c>
      <c r="C146" s="38">
        <f>C134+C137+C140+C143</f>
        <v>18844</v>
      </c>
      <c r="D146" s="38">
        <f t="shared" ref="D146:H146" si="26">D134+D137+D140+D143</f>
        <v>25463</v>
      </c>
      <c r="E146" s="38">
        <f t="shared" si="26"/>
        <v>16889</v>
      </c>
      <c r="F146" s="38">
        <f t="shared" si="26"/>
        <v>23092</v>
      </c>
      <c r="G146" s="38">
        <f t="shared" si="26"/>
        <v>5557</v>
      </c>
      <c r="H146" s="38">
        <f t="shared" si="26"/>
        <v>89845</v>
      </c>
    </row>
    <row r="147" spans="1:8" ht="15" customHeight="1" x14ac:dyDescent="0.3">
      <c r="A147" s="173"/>
      <c r="B147" s="37" t="s">
        <v>2</v>
      </c>
      <c r="C147" s="38">
        <f>C135+C138+C141+C144</f>
        <v>38274</v>
      </c>
      <c r="D147" s="38">
        <f t="shared" ref="D147:H147" si="27">D135+D138+D141+D144</f>
        <v>49429</v>
      </c>
      <c r="E147" s="38">
        <f t="shared" si="27"/>
        <v>32014</v>
      </c>
      <c r="F147" s="38">
        <f t="shared" si="27"/>
        <v>41548</v>
      </c>
      <c r="G147" s="38">
        <f t="shared" si="27"/>
        <v>10251</v>
      </c>
      <c r="H147" s="38">
        <f t="shared" si="27"/>
        <v>171516</v>
      </c>
    </row>
    <row r="148" spans="1:8" ht="15" customHeight="1" x14ac:dyDescent="0.3">
      <c r="A148" s="169" t="s">
        <v>128</v>
      </c>
      <c r="B148" s="169"/>
      <c r="C148" s="169"/>
      <c r="D148" s="169"/>
      <c r="E148" s="169"/>
      <c r="F148" s="169"/>
    </row>
    <row r="149" spans="1:8" ht="15" customHeight="1" x14ac:dyDescent="0.3"/>
    <row r="150" spans="1:8" ht="15" customHeight="1" x14ac:dyDescent="0.3">
      <c r="A150" s="40"/>
      <c r="B150" s="40"/>
      <c r="C150" s="40"/>
      <c r="D150" s="40"/>
      <c r="E150" s="40"/>
    </row>
    <row r="151" spans="1:8" ht="15" customHeight="1" x14ac:dyDescent="0.3">
      <c r="A151" s="174" t="s">
        <v>90</v>
      </c>
      <c r="B151" s="174"/>
      <c r="C151" s="174"/>
      <c r="D151" s="174"/>
      <c r="E151" s="174"/>
      <c r="F151" s="174"/>
      <c r="G151" s="174"/>
      <c r="H151" s="174"/>
    </row>
    <row r="152" spans="1:8" ht="15" customHeight="1" x14ac:dyDescent="0.3">
      <c r="A152" s="174" t="s">
        <v>94</v>
      </c>
      <c r="B152" s="174"/>
      <c r="C152" s="174"/>
      <c r="D152" s="174"/>
      <c r="E152" s="174"/>
      <c r="F152" s="174"/>
      <c r="G152" s="174"/>
      <c r="H152" s="174"/>
    </row>
    <row r="153" spans="1:8" ht="15" customHeight="1" x14ac:dyDescent="0.3">
      <c r="A153" s="30" t="s">
        <v>50</v>
      </c>
      <c r="B153" s="31"/>
      <c r="C153" s="31" t="s">
        <v>51</v>
      </c>
      <c r="D153" s="31" t="s">
        <v>52</v>
      </c>
      <c r="E153" s="31" t="s">
        <v>53</v>
      </c>
      <c r="F153" s="31" t="s">
        <v>54</v>
      </c>
      <c r="G153" s="31" t="s">
        <v>3</v>
      </c>
      <c r="H153" s="31" t="s">
        <v>55</v>
      </c>
    </row>
    <row r="154" spans="1:8" ht="15" customHeight="1" x14ac:dyDescent="0.3">
      <c r="A154" s="171" t="s">
        <v>26</v>
      </c>
      <c r="B154" s="32" t="s">
        <v>0</v>
      </c>
      <c r="C154" s="33">
        <v>31</v>
      </c>
      <c r="D154" s="33">
        <v>99</v>
      </c>
      <c r="E154" s="33">
        <v>99</v>
      </c>
      <c r="F154" s="33">
        <v>163</v>
      </c>
      <c r="G154" s="33">
        <v>97</v>
      </c>
      <c r="H154" s="34">
        <f>SUM(C154:G154)</f>
        <v>489</v>
      </c>
    </row>
    <row r="155" spans="1:8" ht="15" customHeight="1" x14ac:dyDescent="0.3">
      <c r="A155" s="171"/>
      <c r="B155" s="32" t="s">
        <v>1</v>
      </c>
      <c r="C155" s="33">
        <v>8458</v>
      </c>
      <c r="D155" s="33">
        <v>12967</v>
      </c>
      <c r="E155" s="33">
        <v>5136</v>
      </c>
      <c r="F155" s="33">
        <v>5889</v>
      </c>
      <c r="G155" s="33">
        <v>3272</v>
      </c>
      <c r="H155" s="34">
        <f t="shared" ref="H155:H165" si="28">SUM(C155:G155)</f>
        <v>35722</v>
      </c>
    </row>
    <row r="156" spans="1:8" ht="15" customHeight="1" x14ac:dyDescent="0.3">
      <c r="A156" s="171"/>
      <c r="B156" s="32" t="s">
        <v>2</v>
      </c>
      <c r="C156" s="33">
        <v>17011</v>
      </c>
      <c r="D156" s="33">
        <v>25085</v>
      </c>
      <c r="E156" s="33">
        <v>9744</v>
      </c>
      <c r="F156" s="33">
        <v>10971</v>
      </c>
      <c r="G156" s="33">
        <v>6027</v>
      </c>
      <c r="H156" s="34">
        <f t="shared" si="28"/>
        <v>68838</v>
      </c>
    </row>
    <row r="157" spans="1:8" ht="15" customHeight="1" x14ac:dyDescent="0.3">
      <c r="A157" s="172" t="s">
        <v>27</v>
      </c>
      <c r="B157" s="10" t="s">
        <v>0</v>
      </c>
      <c r="C157" s="35">
        <v>25</v>
      </c>
      <c r="D157" s="35">
        <v>36</v>
      </c>
      <c r="E157" s="35">
        <v>36</v>
      </c>
      <c r="F157" s="35">
        <v>77</v>
      </c>
      <c r="G157" s="35">
        <v>31</v>
      </c>
      <c r="H157" s="36">
        <f t="shared" si="28"/>
        <v>205</v>
      </c>
    </row>
    <row r="158" spans="1:8" ht="15" customHeight="1" x14ac:dyDescent="0.3">
      <c r="A158" s="172"/>
      <c r="B158" s="10" t="s">
        <v>1</v>
      </c>
      <c r="C158" s="35">
        <v>4676</v>
      </c>
      <c r="D158" s="35">
        <v>3328</v>
      </c>
      <c r="E158" s="35">
        <v>1758</v>
      </c>
      <c r="F158" s="35">
        <v>2415</v>
      </c>
      <c r="G158" s="35">
        <v>470</v>
      </c>
      <c r="H158" s="36">
        <f t="shared" si="28"/>
        <v>12647</v>
      </c>
    </row>
    <row r="159" spans="1:8" ht="15" customHeight="1" x14ac:dyDescent="0.3">
      <c r="A159" s="172"/>
      <c r="B159" s="10" t="s">
        <v>2</v>
      </c>
      <c r="C159" s="35">
        <v>9646</v>
      </c>
      <c r="D159" s="35">
        <v>6383</v>
      </c>
      <c r="E159" s="35">
        <v>3377</v>
      </c>
      <c r="F159" s="35">
        <v>4356</v>
      </c>
      <c r="G159" s="35">
        <v>884</v>
      </c>
      <c r="H159" s="36">
        <f t="shared" si="28"/>
        <v>24646</v>
      </c>
    </row>
    <row r="160" spans="1:8" ht="15" customHeight="1" x14ac:dyDescent="0.3">
      <c r="A160" s="171" t="s">
        <v>28</v>
      </c>
      <c r="B160" s="32" t="s">
        <v>0</v>
      </c>
      <c r="C160" s="33">
        <v>15</v>
      </c>
      <c r="D160" s="33">
        <v>47</v>
      </c>
      <c r="E160" s="33">
        <v>98</v>
      </c>
      <c r="F160" s="33">
        <v>137</v>
      </c>
      <c r="G160" s="33">
        <v>23</v>
      </c>
      <c r="H160" s="34">
        <f t="shared" si="28"/>
        <v>320</v>
      </c>
    </row>
    <row r="161" spans="1:8" ht="15" customHeight="1" x14ac:dyDescent="0.3">
      <c r="A161" s="171"/>
      <c r="B161" s="32" t="s">
        <v>1</v>
      </c>
      <c r="C161" s="33">
        <v>2550</v>
      </c>
      <c r="D161" s="33">
        <v>4320</v>
      </c>
      <c r="E161" s="33">
        <v>4336</v>
      </c>
      <c r="F161" s="33">
        <v>4840</v>
      </c>
      <c r="G161" s="33">
        <v>484</v>
      </c>
      <c r="H161" s="34">
        <f t="shared" si="28"/>
        <v>16530</v>
      </c>
    </row>
    <row r="162" spans="1:8" ht="15" customHeight="1" x14ac:dyDescent="0.3">
      <c r="A162" s="171"/>
      <c r="B162" s="32" t="s">
        <v>2</v>
      </c>
      <c r="C162" s="33">
        <v>5101</v>
      </c>
      <c r="D162" s="33">
        <v>8395</v>
      </c>
      <c r="E162" s="33">
        <v>8240</v>
      </c>
      <c r="F162" s="33">
        <v>8879</v>
      </c>
      <c r="G162" s="33">
        <v>894</v>
      </c>
      <c r="H162" s="34">
        <f t="shared" si="28"/>
        <v>31509</v>
      </c>
    </row>
    <row r="163" spans="1:8" ht="15" customHeight="1" x14ac:dyDescent="0.3">
      <c r="A163" s="172" t="s">
        <v>29</v>
      </c>
      <c r="B163" s="10" t="s">
        <v>0</v>
      </c>
      <c r="C163" s="35">
        <v>22</v>
      </c>
      <c r="D163" s="35">
        <v>55</v>
      </c>
      <c r="E163" s="35">
        <v>119</v>
      </c>
      <c r="F163" s="35">
        <v>294</v>
      </c>
      <c r="G163" s="35">
        <v>54</v>
      </c>
      <c r="H163" s="36">
        <f t="shared" si="28"/>
        <v>544</v>
      </c>
    </row>
    <row r="164" spans="1:8" ht="15" customHeight="1" x14ac:dyDescent="0.3">
      <c r="A164" s="172"/>
      <c r="B164" s="10" t="s">
        <v>1</v>
      </c>
      <c r="C164" s="35">
        <v>2667</v>
      </c>
      <c r="D164" s="35">
        <v>3999</v>
      </c>
      <c r="E164" s="35">
        <v>5022</v>
      </c>
      <c r="F164" s="35">
        <v>10719</v>
      </c>
      <c r="G164" s="35">
        <v>1308</v>
      </c>
      <c r="H164" s="36">
        <f t="shared" si="28"/>
        <v>23715</v>
      </c>
    </row>
    <row r="165" spans="1:8" ht="15" customHeight="1" x14ac:dyDescent="0.3">
      <c r="A165" s="172"/>
      <c r="B165" s="10" t="s">
        <v>2</v>
      </c>
      <c r="C165" s="35">
        <v>5380</v>
      </c>
      <c r="D165" s="35">
        <v>7851</v>
      </c>
      <c r="E165" s="35">
        <v>9276</v>
      </c>
      <c r="F165" s="35">
        <v>18786</v>
      </c>
      <c r="G165" s="35">
        <v>2396</v>
      </c>
      <c r="H165" s="36">
        <f t="shared" si="28"/>
        <v>43689</v>
      </c>
    </row>
    <row r="166" spans="1:8" ht="15" customHeight="1" x14ac:dyDescent="0.3">
      <c r="A166" s="173" t="s">
        <v>4</v>
      </c>
      <c r="B166" s="37" t="s">
        <v>0</v>
      </c>
      <c r="C166" s="38">
        <f>C154+C157+C160+C163</f>
        <v>93</v>
      </c>
      <c r="D166" s="38">
        <f t="shared" ref="D166:H166" si="29">D154+D157+D160+D163</f>
        <v>237</v>
      </c>
      <c r="E166" s="38">
        <f t="shared" si="29"/>
        <v>352</v>
      </c>
      <c r="F166" s="38">
        <f t="shared" si="29"/>
        <v>671</v>
      </c>
      <c r="G166" s="38">
        <f t="shared" si="29"/>
        <v>205</v>
      </c>
      <c r="H166" s="38">
        <f t="shared" si="29"/>
        <v>1558</v>
      </c>
    </row>
    <row r="167" spans="1:8" ht="15" customHeight="1" x14ac:dyDescent="0.3">
      <c r="A167" s="173"/>
      <c r="B167" s="37" t="s">
        <v>1</v>
      </c>
      <c r="C167" s="38">
        <f>C155+C158+C161+C164</f>
        <v>18351</v>
      </c>
      <c r="D167" s="38">
        <f t="shared" ref="D167:H167" si="30">D155+D158+D161+D164</f>
        <v>24614</v>
      </c>
      <c r="E167" s="38">
        <f t="shared" si="30"/>
        <v>16252</v>
      </c>
      <c r="F167" s="38">
        <f t="shared" si="30"/>
        <v>23863</v>
      </c>
      <c r="G167" s="38">
        <f t="shared" si="30"/>
        <v>5534</v>
      </c>
      <c r="H167" s="38">
        <f t="shared" si="30"/>
        <v>88614</v>
      </c>
    </row>
    <row r="168" spans="1:8" ht="15" customHeight="1" x14ac:dyDescent="0.3">
      <c r="A168" s="173"/>
      <c r="B168" s="37" t="s">
        <v>2</v>
      </c>
      <c r="C168" s="38">
        <f>C156+C159+C162+C165</f>
        <v>37138</v>
      </c>
      <c r="D168" s="38">
        <f t="shared" ref="D168:H168" si="31">D156+D159+D162+D165</f>
        <v>47714</v>
      </c>
      <c r="E168" s="38">
        <f t="shared" si="31"/>
        <v>30637</v>
      </c>
      <c r="F168" s="38">
        <f t="shared" si="31"/>
        <v>42992</v>
      </c>
      <c r="G168" s="38">
        <f t="shared" si="31"/>
        <v>10201</v>
      </c>
      <c r="H168" s="38">
        <f t="shared" si="31"/>
        <v>168682</v>
      </c>
    </row>
    <row r="169" spans="1:8" ht="15" customHeight="1" x14ac:dyDescent="0.3">
      <c r="A169" s="169" t="s">
        <v>128</v>
      </c>
      <c r="B169" s="169"/>
      <c r="C169" s="169"/>
      <c r="D169" s="169"/>
      <c r="E169" s="169"/>
      <c r="F169" s="169"/>
    </row>
    <row r="170" spans="1:8" ht="15" customHeight="1" x14ac:dyDescent="0.3">
      <c r="A170" s="40"/>
      <c r="B170" s="40"/>
      <c r="C170" s="40"/>
      <c r="D170" s="40"/>
      <c r="E170" s="40"/>
    </row>
    <row r="171" spans="1:8" ht="15" customHeight="1" x14ac:dyDescent="0.3">
      <c r="A171" s="40"/>
      <c r="B171" s="40"/>
      <c r="C171" s="40"/>
      <c r="D171" s="40"/>
      <c r="E171" s="40"/>
    </row>
    <row r="172" spans="1:8" ht="15" customHeight="1" x14ac:dyDescent="0.3">
      <c r="A172" s="174" t="s">
        <v>90</v>
      </c>
      <c r="B172" s="174"/>
      <c r="C172" s="174"/>
      <c r="D172" s="174"/>
      <c r="E172" s="174"/>
      <c r="F172" s="174"/>
      <c r="G172" s="174"/>
      <c r="H172" s="174"/>
    </row>
    <row r="173" spans="1:8" ht="15" customHeight="1" x14ac:dyDescent="0.3">
      <c r="A173" s="174" t="s">
        <v>95</v>
      </c>
      <c r="B173" s="174"/>
      <c r="C173" s="174"/>
      <c r="D173" s="174"/>
      <c r="E173" s="174"/>
      <c r="F173" s="174"/>
      <c r="G173" s="174"/>
      <c r="H173" s="174"/>
    </row>
    <row r="174" spans="1:8" ht="15" customHeight="1" x14ac:dyDescent="0.3">
      <c r="A174" s="30" t="s">
        <v>50</v>
      </c>
      <c r="B174" s="31"/>
      <c r="C174" s="31" t="s">
        <v>51</v>
      </c>
      <c r="D174" s="31" t="s">
        <v>52</v>
      </c>
      <c r="E174" s="31" t="s">
        <v>53</v>
      </c>
      <c r="F174" s="31" t="s">
        <v>54</v>
      </c>
      <c r="G174" s="31" t="s">
        <v>3</v>
      </c>
      <c r="H174" s="31" t="s">
        <v>55</v>
      </c>
    </row>
    <row r="175" spans="1:8" ht="15" customHeight="1" x14ac:dyDescent="0.3">
      <c r="A175" s="171" t="s">
        <v>26</v>
      </c>
      <c r="B175" s="32" t="s">
        <v>0</v>
      </c>
      <c r="C175" s="33">
        <v>31</v>
      </c>
      <c r="D175" s="33">
        <v>97</v>
      </c>
      <c r="E175" s="33">
        <v>97</v>
      </c>
      <c r="F175" s="33">
        <v>164</v>
      </c>
      <c r="G175" s="33">
        <v>99</v>
      </c>
      <c r="H175" s="34">
        <f>SUM(C175:G175)</f>
        <v>488</v>
      </c>
    </row>
    <row r="176" spans="1:8" ht="15" customHeight="1" x14ac:dyDescent="0.3">
      <c r="A176" s="171"/>
      <c r="B176" s="32" t="s">
        <v>1</v>
      </c>
      <c r="C176" s="33">
        <v>8438</v>
      </c>
      <c r="D176" s="33">
        <v>12535</v>
      </c>
      <c r="E176" s="33">
        <v>5064</v>
      </c>
      <c r="F176" s="33">
        <v>5992</v>
      </c>
      <c r="G176" s="33">
        <v>3337</v>
      </c>
      <c r="H176" s="34">
        <f t="shared" ref="H176:H183" si="32">SUM(C176:G176)</f>
        <v>35366</v>
      </c>
    </row>
    <row r="177" spans="1:8" ht="15" customHeight="1" x14ac:dyDescent="0.3">
      <c r="A177" s="171"/>
      <c r="B177" s="32" t="s">
        <v>2</v>
      </c>
      <c r="C177" s="33">
        <v>16967</v>
      </c>
      <c r="D177" s="33">
        <v>24239</v>
      </c>
      <c r="E177" s="33">
        <v>9635</v>
      </c>
      <c r="F177" s="33">
        <v>11146</v>
      </c>
      <c r="G177" s="33">
        <v>6144</v>
      </c>
      <c r="H177" s="34">
        <f t="shared" si="32"/>
        <v>68131</v>
      </c>
    </row>
    <row r="178" spans="1:8" ht="15" customHeight="1" x14ac:dyDescent="0.3">
      <c r="A178" s="172" t="s">
        <v>27</v>
      </c>
      <c r="B178" s="10" t="s">
        <v>0</v>
      </c>
      <c r="C178" s="35">
        <v>24</v>
      </c>
      <c r="D178" s="35">
        <v>34</v>
      </c>
      <c r="E178" s="35">
        <v>36</v>
      </c>
      <c r="F178" s="35">
        <v>78</v>
      </c>
      <c r="G178" s="35">
        <v>31</v>
      </c>
      <c r="H178" s="36">
        <f t="shared" si="32"/>
        <v>203</v>
      </c>
    </row>
    <row r="179" spans="1:8" ht="15" customHeight="1" x14ac:dyDescent="0.3">
      <c r="A179" s="172"/>
      <c r="B179" s="10" t="s">
        <v>1</v>
      </c>
      <c r="C179" s="35">
        <v>4609</v>
      </c>
      <c r="D179" s="35">
        <v>3162</v>
      </c>
      <c r="E179" s="35">
        <v>1884</v>
      </c>
      <c r="F179" s="35">
        <v>2485</v>
      </c>
      <c r="G179" s="35">
        <v>470</v>
      </c>
      <c r="H179" s="36">
        <f t="shared" si="32"/>
        <v>12610</v>
      </c>
    </row>
    <row r="180" spans="1:8" ht="15" customHeight="1" x14ac:dyDescent="0.3">
      <c r="A180" s="172"/>
      <c r="B180" s="10" t="s">
        <v>2</v>
      </c>
      <c r="C180" s="35">
        <v>9540</v>
      </c>
      <c r="D180" s="35">
        <v>6066</v>
      </c>
      <c r="E180" s="35">
        <v>3615</v>
      </c>
      <c r="F180" s="35">
        <v>4488</v>
      </c>
      <c r="G180" s="35">
        <v>884</v>
      </c>
      <c r="H180" s="36">
        <f t="shared" si="32"/>
        <v>24593</v>
      </c>
    </row>
    <row r="181" spans="1:8" ht="15" customHeight="1" x14ac:dyDescent="0.3">
      <c r="A181" s="171" t="s">
        <v>28</v>
      </c>
      <c r="B181" s="32" t="s">
        <v>0</v>
      </c>
      <c r="C181" s="33">
        <v>12</v>
      </c>
      <c r="D181" s="33">
        <v>50</v>
      </c>
      <c r="E181" s="33">
        <v>95</v>
      </c>
      <c r="F181" s="33">
        <v>134</v>
      </c>
      <c r="G181" s="33">
        <v>24</v>
      </c>
      <c r="H181" s="34">
        <f t="shared" si="32"/>
        <v>315</v>
      </c>
    </row>
    <row r="182" spans="1:8" ht="15" customHeight="1" x14ac:dyDescent="0.3">
      <c r="A182" s="171"/>
      <c r="B182" s="32" t="s">
        <v>1</v>
      </c>
      <c r="C182" s="33">
        <v>2236</v>
      </c>
      <c r="D182" s="33">
        <v>4666</v>
      </c>
      <c r="E182" s="33">
        <v>4292</v>
      </c>
      <c r="F182" s="33">
        <v>4725</v>
      </c>
      <c r="G182" s="33">
        <v>508</v>
      </c>
      <c r="H182" s="34">
        <f t="shared" si="32"/>
        <v>16427</v>
      </c>
    </row>
    <row r="183" spans="1:8" ht="15" customHeight="1" x14ac:dyDescent="0.3">
      <c r="A183" s="171"/>
      <c r="B183" s="32" t="s">
        <v>2</v>
      </c>
      <c r="C183" s="33">
        <v>4452</v>
      </c>
      <c r="D183" s="33">
        <v>9017</v>
      </c>
      <c r="E183" s="33">
        <v>8150</v>
      </c>
      <c r="F183" s="33">
        <v>8661</v>
      </c>
      <c r="G183" s="33">
        <v>938</v>
      </c>
      <c r="H183" s="34">
        <f t="shared" si="32"/>
        <v>31218</v>
      </c>
    </row>
    <row r="184" spans="1:8" ht="15" customHeight="1" x14ac:dyDescent="0.3">
      <c r="A184" s="172" t="s">
        <v>29</v>
      </c>
      <c r="B184" s="10" t="s">
        <v>0</v>
      </c>
      <c r="C184" s="35">
        <v>21</v>
      </c>
      <c r="D184" s="35">
        <v>53</v>
      </c>
      <c r="E184" s="35">
        <v>114</v>
      </c>
      <c r="F184" s="35">
        <v>297</v>
      </c>
      <c r="G184" s="35">
        <v>54</v>
      </c>
      <c r="H184" s="36">
        <f>SUM(C184:G184)</f>
        <v>539</v>
      </c>
    </row>
    <row r="185" spans="1:8" ht="15" customHeight="1" x14ac:dyDescent="0.3">
      <c r="A185" s="172"/>
      <c r="B185" s="10" t="s">
        <v>1</v>
      </c>
      <c r="C185" s="35">
        <v>2525</v>
      </c>
      <c r="D185" s="35">
        <v>4008</v>
      </c>
      <c r="E185" s="35">
        <v>4822</v>
      </c>
      <c r="F185" s="35">
        <v>10887</v>
      </c>
      <c r="G185" s="35">
        <v>1305</v>
      </c>
      <c r="H185" s="36">
        <f t="shared" ref="H185:H186" si="33">SUM(C185:G185)</f>
        <v>23547</v>
      </c>
    </row>
    <row r="186" spans="1:8" ht="15" customHeight="1" x14ac:dyDescent="0.3">
      <c r="A186" s="172"/>
      <c r="B186" s="10" t="s">
        <v>2</v>
      </c>
      <c r="C186" s="35">
        <v>5096</v>
      </c>
      <c r="D186" s="35">
        <v>7835</v>
      </c>
      <c r="E186" s="35">
        <v>8934</v>
      </c>
      <c r="F186" s="35">
        <v>19110</v>
      </c>
      <c r="G186" s="35">
        <v>2391</v>
      </c>
      <c r="H186" s="36">
        <f t="shared" si="33"/>
        <v>43366</v>
      </c>
    </row>
    <row r="187" spans="1:8" ht="15" customHeight="1" x14ac:dyDescent="0.3">
      <c r="A187" s="173" t="s">
        <v>4</v>
      </c>
      <c r="B187" s="37" t="s">
        <v>0</v>
      </c>
      <c r="C187" s="38">
        <f>C175+C178+C181+C184</f>
        <v>88</v>
      </c>
      <c r="D187" s="38">
        <f t="shared" ref="D187:H187" si="34">D175+D178+D181+D184</f>
        <v>234</v>
      </c>
      <c r="E187" s="38">
        <f t="shared" si="34"/>
        <v>342</v>
      </c>
      <c r="F187" s="38">
        <f t="shared" si="34"/>
        <v>673</v>
      </c>
      <c r="G187" s="38">
        <f t="shared" si="34"/>
        <v>208</v>
      </c>
      <c r="H187" s="38">
        <f t="shared" si="34"/>
        <v>1545</v>
      </c>
    </row>
    <row r="188" spans="1:8" ht="15" customHeight="1" x14ac:dyDescent="0.3">
      <c r="A188" s="173"/>
      <c r="B188" s="37" t="s">
        <v>1</v>
      </c>
      <c r="C188" s="38">
        <f>C176+C179+C182+C185</f>
        <v>17808</v>
      </c>
      <c r="D188" s="38">
        <f t="shared" ref="D188:H188" si="35">D176+D179+D182+D185</f>
        <v>24371</v>
      </c>
      <c r="E188" s="38">
        <f t="shared" si="35"/>
        <v>16062</v>
      </c>
      <c r="F188" s="38">
        <f t="shared" si="35"/>
        <v>24089</v>
      </c>
      <c r="G188" s="38">
        <f t="shared" si="35"/>
        <v>5620</v>
      </c>
      <c r="H188" s="38">
        <f t="shared" si="35"/>
        <v>87950</v>
      </c>
    </row>
    <row r="189" spans="1:8" ht="15" customHeight="1" x14ac:dyDescent="0.3">
      <c r="A189" s="173"/>
      <c r="B189" s="37" t="s">
        <v>2</v>
      </c>
      <c r="C189" s="38">
        <f>C177+C180+C183+C186</f>
        <v>36055</v>
      </c>
      <c r="D189" s="38">
        <f t="shared" ref="D189:H189" si="36">D177+D180+D183+D186</f>
        <v>47157</v>
      </c>
      <c r="E189" s="38">
        <f t="shared" si="36"/>
        <v>30334</v>
      </c>
      <c r="F189" s="38">
        <f t="shared" si="36"/>
        <v>43405</v>
      </c>
      <c r="G189" s="38">
        <f t="shared" si="36"/>
        <v>10357</v>
      </c>
      <c r="H189" s="38">
        <f t="shared" si="36"/>
        <v>167308</v>
      </c>
    </row>
    <row r="190" spans="1:8" ht="15" customHeight="1" x14ac:dyDescent="0.3">
      <c r="A190" s="169" t="s">
        <v>128</v>
      </c>
      <c r="B190" s="169"/>
      <c r="C190" s="169"/>
      <c r="D190" s="169"/>
      <c r="E190" s="169"/>
      <c r="F190" s="169"/>
    </row>
    <row r="191" spans="1:8" ht="15" customHeight="1" x14ac:dyDescent="0.3"/>
    <row r="192" spans="1:8" ht="15" customHeight="1" x14ac:dyDescent="0.3"/>
    <row r="193" spans="1:8" ht="15" customHeight="1" x14ac:dyDescent="0.3">
      <c r="A193" s="174" t="s">
        <v>90</v>
      </c>
      <c r="B193" s="174"/>
      <c r="C193" s="174"/>
      <c r="D193" s="174"/>
      <c r="E193" s="174"/>
      <c r="F193" s="174"/>
      <c r="G193" s="174"/>
      <c r="H193" s="174"/>
    </row>
    <row r="194" spans="1:8" ht="15" customHeight="1" x14ac:dyDescent="0.3">
      <c r="A194" s="174" t="s">
        <v>96</v>
      </c>
      <c r="B194" s="174"/>
      <c r="C194" s="174"/>
      <c r="D194" s="174"/>
      <c r="E194" s="174"/>
      <c r="F194" s="174"/>
      <c r="G194" s="174"/>
      <c r="H194" s="174"/>
    </row>
    <row r="195" spans="1:8" ht="15" customHeight="1" x14ac:dyDescent="0.3">
      <c r="A195" s="30" t="s">
        <v>50</v>
      </c>
      <c r="B195" s="31"/>
      <c r="C195" s="31" t="s">
        <v>51</v>
      </c>
      <c r="D195" s="31" t="s">
        <v>52</v>
      </c>
      <c r="E195" s="31" t="s">
        <v>53</v>
      </c>
      <c r="F195" s="31" t="s">
        <v>54</v>
      </c>
      <c r="G195" s="31" t="s">
        <v>3</v>
      </c>
      <c r="H195" s="31" t="s">
        <v>55</v>
      </c>
    </row>
    <row r="196" spans="1:8" ht="15" customHeight="1" x14ac:dyDescent="0.3">
      <c r="A196" s="171" t="s">
        <v>26</v>
      </c>
      <c r="B196" s="32" t="s">
        <v>0</v>
      </c>
      <c r="C196" s="33">
        <v>31</v>
      </c>
      <c r="D196" s="33">
        <v>97</v>
      </c>
      <c r="E196" s="33">
        <v>98</v>
      </c>
      <c r="F196" s="33">
        <v>163</v>
      </c>
      <c r="G196" s="33">
        <v>102</v>
      </c>
      <c r="H196" s="34">
        <f>SUM(C196:G196)</f>
        <v>491</v>
      </c>
    </row>
    <row r="197" spans="1:8" ht="15" customHeight="1" x14ac:dyDescent="0.3">
      <c r="A197" s="171"/>
      <c r="B197" s="32" t="s">
        <v>1</v>
      </c>
      <c r="C197" s="33">
        <v>8438</v>
      </c>
      <c r="D197" s="33">
        <v>12499</v>
      </c>
      <c r="E197" s="33">
        <v>5067</v>
      </c>
      <c r="F197" s="33">
        <v>5950</v>
      </c>
      <c r="G197" s="33">
        <v>3404</v>
      </c>
      <c r="H197" s="34">
        <f t="shared" ref="H197:H207" si="37">SUM(C197:G197)</f>
        <v>35358</v>
      </c>
    </row>
    <row r="198" spans="1:8" ht="15" customHeight="1" x14ac:dyDescent="0.3">
      <c r="A198" s="171"/>
      <c r="B198" s="32" t="s">
        <v>2</v>
      </c>
      <c r="C198" s="33">
        <v>16967</v>
      </c>
      <c r="D198" s="33">
        <v>24167</v>
      </c>
      <c r="E198" s="33">
        <v>9643</v>
      </c>
      <c r="F198" s="33">
        <v>11077</v>
      </c>
      <c r="G198" s="33">
        <v>6268</v>
      </c>
      <c r="H198" s="34">
        <f t="shared" si="37"/>
        <v>68122</v>
      </c>
    </row>
    <row r="199" spans="1:8" ht="15" customHeight="1" x14ac:dyDescent="0.3">
      <c r="A199" s="172" t="s">
        <v>27</v>
      </c>
      <c r="B199" s="10" t="s">
        <v>0</v>
      </c>
      <c r="C199" s="35">
        <v>24</v>
      </c>
      <c r="D199" s="35">
        <v>33</v>
      </c>
      <c r="E199" s="35">
        <v>36</v>
      </c>
      <c r="F199" s="35">
        <v>77</v>
      </c>
      <c r="G199" s="35">
        <v>31</v>
      </c>
      <c r="H199" s="36">
        <f t="shared" si="37"/>
        <v>201</v>
      </c>
    </row>
    <row r="200" spans="1:8" ht="15" customHeight="1" x14ac:dyDescent="0.3">
      <c r="A200" s="172"/>
      <c r="B200" s="10" t="s">
        <v>1</v>
      </c>
      <c r="C200" s="35">
        <v>4579</v>
      </c>
      <c r="D200" s="35">
        <v>3054</v>
      </c>
      <c r="E200" s="35">
        <v>1858</v>
      </c>
      <c r="F200" s="35">
        <v>2461</v>
      </c>
      <c r="G200" s="35">
        <v>471</v>
      </c>
      <c r="H200" s="36">
        <f t="shared" si="37"/>
        <v>12423</v>
      </c>
    </row>
    <row r="201" spans="1:8" ht="15" customHeight="1" x14ac:dyDescent="0.3">
      <c r="A201" s="172"/>
      <c r="B201" s="10" t="s">
        <v>2</v>
      </c>
      <c r="C201" s="35">
        <v>9394</v>
      </c>
      <c r="D201" s="35">
        <v>5852</v>
      </c>
      <c r="E201" s="35">
        <v>3559</v>
      </c>
      <c r="F201" s="35">
        <v>4443</v>
      </c>
      <c r="G201" s="35">
        <v>885</v>
      </c>
      <c r="H201" s="36">
        <f t="shared" si="37"/>
        <v>24133</v>
      </c>
    </row>
    <row r="202" spans="1:8" ht="15" customHeight="1" x14ac:dyDescent="0.3">
      <c r="A202" s="171" t="s">
        <v>28</v>
      </c>
      <c r="B202" s="32" t="s">
        <v>0</v>
      </c>
      <c r="C202" s="33">
        <v>12</v>
      </c>
      <c r="D202" s="33">
        <v>48</v>
      </c>
      <c r="E202" s="33">
        <v>93</v>
      </c>
      <c r="F202" s="33">
        <v>135</v>
      </c>
      <c r="G202" s="33">
        <v>24</v>
      </c>
      <c r="H202" s="34">
        <f t="shared" si="37"/>
        <v>312</v>
      </c>
    </row>
    <row r="203" spans="1:8" ht="15" customHeight="1" x14ac:dyDescent="0.3">
      <c r="A203" s="171"/>
      <c r="B203" s="32" t="s">
        <v>1</v>
      </c>
      <c r="C203" s="33">
        <v>2236</v>
      </c>
      <c r="D203" s="33">
        <v>4653</v>
      </c>
      <c r="E203" s="33">
        <v>4269</v>
      </c>
      <c r="F203" s="33">
        <v>4747</v>
      </c>
      <c r="G203" s="33">
        <v>508</v>
      </c>
      <c r="H203" s="34">
        <f t="shared" si="37"/>
        <v>16413</v>
      </c>
    </row>
    <row r="204" spans="1:8" ht="15" customHeight="1" x14ac:dyDescent="0.3">
      <c r="A204" s="171"/>
      <c r="B204" s="32" t="s">
        <v>2</v>
      </c>
      <c r="C204" s="33">
        <v>4452</v>
      </c>
      <c r="D204" s="33">
        <v>8984</v>
      </c>
      <c r="E204" s="33">
        <v>8106</v>
      </c>
      <c r="F204" s="33">
        <v>8697</v>
      </c>
      <c r="G204" s="33">
        <v>938</v>
      </c>
      <c r="H204" s="34">
        <f t="shared" si="37"/>
        <v>31177</v>
      </c>
    </row>
    <row r="205" spans="1:8" ht="15" customHeight="1" x14ac:dyDescent="0.3">
      <c r="A205" s="172" t="s">
        <v>29</v>
      </c>
      <c r="B205" s="10" t="s">
        <v>0</v>
      </c>
      <c r="C205" s="35">
        <v>19</v>
      </c>
      <c r="D205" s="35">
        <v>54</v>
      </c>
      <c r="E205" s="35">
        <v>112</v>
      </c>
      <c r="F205" s="35">
        <v>297</v>
      </c>
      <c r="G205" s="35">
        <v>54</v>
      </c>
      <c r="H205" s="36">
        <f t="shared" si="37"/>
        <v>536</v>
      </c>
    </row>
    <row r="206" spans="1:8" ht="15" customHeight="1" x14ac:dyDescent="0.3">
      <c r="A206" s="172"/>
      <c r="B206" s="10" t="s">
        <v>1</v>
      </c>
      <c r="C206" s="35">
        <v>2455</v>
      </c>
      <c r="D206" s="35">
        <v>4014</v>
      </c>
      <c r="E206" s="35">
        <v>4722</v>
      </c>
      <c r="F206" s="35">
        <v>10861</v>
      </c>
      <c r="G206" s="35">
        <v>1305</v>
      </c>
      <c r="H206" s="36">
        <f t="shared" si="37"/>
        <v>23357</v>
      </c>
    </row>
    <row r="207" spans="1:8" ht="15" customHeight="1" x14ac:dyDescent="0.3">
      <c r="A207" s="172"/>
      <c r="B207" s="10" t="s">
        <v>2</v>
      </c>
      <c r="C207" s="35">
        <v>4946</v>
      </c>
      <c r="D207" s="35">
        <v>7845</v>
      </c>
      <c r="E207" s="35">
        <v>8698</v>
      </c>
      <c r="F207" s="35">
        <v>19058</v>
      </c>
      <c r="G207" s="35">
        <v>2391</v>
      </c>
      <c r="H207" s="36">
        <f t="shared" si="37"/>
        <v>42938</v>
      </c>
    </row>
    <row r="208" spans="1:8" ht="15" customHeight="1" x14ac:dyDescent="0.3">
      <c r="A208" s="173" t="s">
        <v>4</v>
      </c>
      <c r="B208" s="37" t="s">
        <v>0</v>
      </c>
      <c r="C208" s="38">
        <f>C196+C199+C202+C205</f>
        <v>86</v>
      </c>
      <c r="D208" s="38">
        <f t="shared" ref="D208:H208" si="38">D196+D199+D202+D205</f>
        <v>232</v>
      </c>
      <c r="E208" s="38">
        <f t="shared" si="38"/>
        <v>339</v>
      </c>
      <c r="F208" s="38">
        <f t="shared" si="38"/>
        <v>672</v>
      </c>
      <c r="G208" s="38">
        <f t="shared" si="38"/>
        <v>211</v>
      </c>
      <c r="H208" s="38">
        <f t="shared" si="38"/>
        <v>1540</v>
      </c>
    </row>
    <row r="209" spans="1:8" ht="15" customHeight="1" x14ac:dyDescent="0.3">
      <c r="A209" s="173"/>
      <c r="B209" s="37" t="s">
        <v>1</v>
      </c>
      <c r="C209" s="38">
        <f>C197+C200+C203+C206</f>
        <v>17708</v>
      </c>
      <c r="D209" s="38">
        <f t="shared" ref="D209:H209" si="39">D197+D200+D203+D206</f>
        <v>24220</v>
      </c>
      <c r="E209" s="38">
        <f t="shared" si="39"/>
        <v>15916</v>
      </c>
      <c r="F209" s="38">
        <f t="shared" si="39"/>
        <v>24019</v>
      </c>
      <c r="G209" s="38">
        <f t="shared" si="39"/>
        <v>5688</v>
      </c>
      <c r="H209" s="38">
        <f t="shared" si="39"/>
        <v>87551</v>
      </c>
    </row>
    <row r="210" spans="1:8" ht="15" customHeight="1" x14ac:dyDescent="0.3">
      <c r="A210" s="173"/>
      <c r="B210" s="37" t="s">
        <v>2</v>
      </c>
      <c r="C210" s="38">
        <f>C198+C201+C204+C207</f>
        <v>35759</v>
      </c>
      <c r="D210" s="38">
        <f t="shared" ref="D210:H210" si="40">D198+D201+D204+D207</f>
        <v>46848</v>
      </c>
      <c r="E210" s="38">
        <f t="shared" si="40"/>
        <v>30006</v>
      </c>
      <c r="F210" s="38">
        <f t="shared" si="40"/>
        <v>43275</v>
      </c>
      <c r="G210" s="38">
        <f t="shared" si="40"/>
        <v>10482</v>
      </c>
      <c r="H210" s="38">
        <f t="shared" si="40"/>
        <v>166370</v>
      </c>
    </row>
    <row r="211" spans="1:8" ht="15" customHeight="1" x14ac:dyDescent="0.3">
      <c r="A211" s="169" t="s">
        <v>128</v>
      </c>
      <c r="B211" s="169"/>
      <c r="C211" s="169"/>
      <c r="D211" s="169"/>
      <c r="E211" s="169"/>
      <c r="F211" s="169"/>
    </row>
    <row r="212" spans="1:8" ht="15" customHeight="1" x14ac:dyDescent="0.3"/>
    <row r="213" spans="1:8" ht="15" customHeight="1" x14ac:dyDescent="0.3"/>
    <row r="214" spans="1:8" ht="15" customHeight="1" x14ac:dyDescent="0.3">
      <c r="A214" s="174" t="s">
        <v>90</v>
      </c>
      <c r="B214" s="174"/>
      <c r="C214" s="174"/>
      <c r="D214" s="174"/>
      <c r="E214" s="174"/>
      <c r="F214" s="174"/>
      <c r="G214" s="174"/>
      <c r="H214" s="174"/>
    </row>
    <row r="215" spans="1:8" ht="15" customHeight="1" x14ac:dyDescent="0.3">
      <c r="A215" s="174" t="s">
        <v>97</v>
      </c>
      <c r="B215" s="174"/>
      <c r="C215" s="174"/>
      <c r="D215" s="174"/>
      <c r="E215" s="174"/>
      <c r="F215" s="174"/>
      <c r="G215" s="174"/>
      <c r="H215" s="174"/>
    </row>
    <row r="216" spans="1:8" ht="15" customHeight="1" x14ac:dyDescent="0.3">
      <c r="A216" s="30" t="s">
        <v>50</v>
      </c>
      <c r="B216" s="31"/>
      <c r="C216" s="31" t="s">
        <v>51</v>
      </c>
      <c r="D216" s="31" t="s">
        <v>52</v>
      </c>
      <c r="E216" s="31" t="s">
        <v>53</v>
      </c>
      <c r="F216" s="31" t="s">
        <v>54</v>
      </c>
      <c r="G216" s="31" t="s">
        <v>3</v>
      </c>
      <c r="H216" s="31" t="s">
        <v>55</v>
      </c>
    </row>
    <row r="217" spans="1:8" ht="15" customHeight="1" x14ac:dyDescent="0.3">
      <c r="A217" s="171" t="s">
        <v>26</v>
      </c>
      <c r="B217" s="32" t="s">
        <v>0</v>
      </c>
      <c r="C217" s="33">
        <v>30</v>
      </c>
      <c r="D217" s="33">
        <v>101</v>
      </c>
      <c r="E217" s="33">
        <v>96</v>
      </c>
      <c r="F217" s="33">
        <v>165</v>
      </c>
      <c r="G217" s="33">
        <v>101</v>
      </c>
      <c r="H217" s="34">
        <f>SUM(C217:G217)</f>
        <v>493</v>
      </c>
    </row>
    <row r="218" spans="1:8" ht="15" customHeight="1" x14ac:dyDescent="0.3">
      <c r="A218" s="171"/>
      <c r="B218" s="32" t="s">
        <v>1</v>
      </c>
      <c r="C218" s="33">
        <v>7919</v>
      </c>
      <c r="D218" s="33">
        <v>13071</v>
      </c>
      <c r="E218" s="33">
        <v>4928</v>
      </c>
      <c r="F218" s="33">
        <v>6065</v>
      </c>
      <c r="G218" s="33">
        <v>3461</v>
      </c>
      <c r="H218" s="34">
        <f t="shared" ref="H218:H228" si="41">SUM(C218:G218)</f>
        <v>35444</v>
      </c>
    </row>
    <row r="219" spans="1:8" ht="15" customHeight="1" x14ac:dyDescent="0.3">
      <c r="A219" s="171"/>
      <c r="B219" s="32" t="s">
        <v>2</v>
      </c>
      <c r="C219" s="33">
        <v>15961</v>
      </c>
      <c r="D219" s="33">
        <v>25247</v>
      </c>
      <c r="E219" s="33">
        <v>9367</v>
      </c>
      <c r="F219" s="33">
        <v>11268</v>
      </c>
      <c r="G219" s="33">
        <v>6342</v>
      </c>
      <c r="H219" s="34">
        <f t="shared" si="41"/>
        <v>68185</v>
      </c>
    </row>
    <row r="220" spans="1:8" ht="15" customHeight="1" x14ac:dyDescent="0.3">
      <c r="A220" s="172" t="s">
        <v>27</v>
      </c>
      <c r="B220" s="10" t="s">
        <v>0</v>
      </c>
      <c r="C220" s="35">
        <v>23</v>
      </c>
      <c r="D220" s="35">
        <v>34</v>
      </c>
      <c r="E220" s="35">
        <v>31</v>
      </c>
      <c r="F220" s="35">
        <v>79</v>
      </c>
      <c r="G220" s="35">
        <v>31</v>
      </c>
      <c r="H220" s="36">
        <f t="shared" si="41"/>
        <v>198</v>
      </c>
    </row>
    <row r="221" spans="1:8" ht="15" customHeight="1" x14ac:dyDescent="0.3">
      <c r="A221" s="172"/>
      <c r="B221" s="10" t="s">
        <v>1</v>
      </c>
      <c r="C221" s="35">
        <v>4344</v>
      </c>
      <c r="D221" s="35">
        <v>3279</v>
      </c>
      <c r="E221" s="35">
        <v>1631</v>
      </c>
      <c r="F221" s="35">
        <v>2518</v>
      </c>
      <c r="G221" s="35">
        <v>457</v>
      </c>
      <c r="H221" s="36">
        <f t="shared" si="41"/>
        <v>12229</v>
      </c>
    </row>
    <row r="222" spans="1:8" ht="15" customHeight="1" x14ac:dyDescent="0.3">
      <c r="A222" s="172"/>
      <c r="B222" s="10" t="s">
        <v>2</v>
      </c>
      <c r="C222" s="35">
        <v>8859</v>
      </c>
      <c r="D222" s="35">
        <v>6287</v>
      </c>
      <c r="E222" s="35">
        <v>3172</v>
      </c>
      <c r="F222" s="35">
        <v>4548</v>
      </c>
      <c r="G222" s="35">
        <v>853</v>
      </c>
      <c r="H222" s="36">
        <f t="shared" si="41"/>
        <v>23719</v>
      </c>
    </row>
    <row r="223" spans="1:8" ht="15" customHeight="1" x14ac:dyDescent="0.3">
      <c r="A223" s="171" t="s">
        <v>28</v>
      </c>
      <c r="B223" s="32" t="s">
        <v>0</v>
      </c>
      <c r="C223" s="33">
        <v>12</v>
      </c>
      <c r="D223" s="33">
        <v>49</v>
      </c>
      <c r="E223" s="33">
        <v>92</v>
      </c>
      <c r="F223" s="33">
        <v>135</v>
      </c>
      <c r="G223" s="33">
        <v>24</v>
      </c>
      <c r="H223" s="34">
        <f t="shared" si="41"/>
        <v>312</v>
      </c>
    </row>
    <row r="224" spans="1:8" ht="15" customHeight="1" x14ac:dyDescent="0.3">
      <c r="A224" s="171"/>
      <c r="B224" s="32" t="s">
        <v>1</v>
      </c>
      <c r="C224" s="33">
        <v>2217</v>
      </c>
      <c r="D224" s="33">
        <v>4629</v>
      </c>
      <c r="E224" s="33">
        <v>4136</v>
      </c>
      <c r="F224" s="33">
        <v>4752</v>
      </c>
      <c r="G224" s="33">
        <v>500</v>
      </c>
      <c r="H224" s="34">
        <f t="shared" si="41"/>
        <v>16234</v>
      </c>
    </row>
    <row r="225" spans="1:8" ht="15" customHeight="1" x14ac:dyDescent="0.3">
      <c r="A225" s="171"/>
      <c r="B225" s="32" t="s">
        <v>2</v>
      </c>
      <c r="C225" s="33">
        <v>4399</v>
      </c>
      <c r="D225" s="33">
        <v>8946</v>
      </c>
      <c r="E225" s="33">
        <v>7827</v>
      </c>
      <c r="F225" s="33">
        <v>8697</v>
      </c>
      <c r="G225" s="33">
        <v>924</v>
      </c>
      <c r="H225" s="34">
        <f t="shared" si="41"/>
        <v>30793</v>
      </c>
    </row>
    <row r="226" spans="1:8" ht="15" customHeight="1" x14ac:dyDescent="0.3">
      <c r="A226" s="172" t="s">
        <v>29</v>
      </c>
      <c r="B226" s="10" t="s">
        <v>0</v>
      </c>
      <c r="C226" s="35">
        <v>18</v>
      </c>
      <c r="D226" s="35">
        <v>50</v>
      </c>
      <c r="E226" s="35">
        <v>111</v>
      </c>
      <c r="F226" s="35">
        <v>297</v>
      </c>
      <c r="G226" s="35">
        <v>55</v>
      </c>
      <c r="H226" s="36">
        <f t="shared" si="41"/>
        <v>531</v>
      </c>
    </row>
    <row r="227" spans="1:8" ht="15" customHeight="1" x14ac:dyDescent="0.3">
      <c r="A227" s="172"/>
      <c r="B227" s="10" t="s">
        <v>1</v>
      </c>
      <c r="C227" s="35">
        <v>2192</v>
      </c>
      <c r="D227" s="35">
        <v>3772</v>
      </c>
      <c r="E227" s="35">
        <v>4626</v>
      </c>
      <c r="F227" s="35">
        <v>10818</v>
      </c>
      <c r="G227" s="35">
        <v>1308</v>
      </c>
      <c r="H227" s="36">
        <f t="shared" si="41"/>
        <v>22716</v>
      </c>
    </row>
    <row r="228" spans="1:8" ht="15" customHeight="1" x14ac:dyDescent="0.3">
      <c r="A228" s="172"/>
      <c r="B228" s="10" t="s">
        <v>2</v>
      </c>
      <c r="C228" s="35">
        <v>4330</v>
      </c>
      <c r="D228" s="35">
        <v>7377</v>
      </c>
      <c r="E228" s="35">
        <v>8559</v>
      </c>
      <c r="F228" s="35">
        <v>18887</v>
      </c>
      <c r="G228" s="35">
        <v>2399</v>
      </c>
      <c r="H228" s="36">
        <f t="shared" si="41"/>
        <v>41552</v>
      </c>
    </row>
    <row r="229" spans="1:8" ht="15" customHeight="1" x14ac:dyDescent="0.3">
      <c r="A229" s="173" t="s">
        <v>4</v>
      </c>
      <c r="B229" s="37" t="s">
        <v>0</v>
      </c>
      <c r="C229" s="38">
        <f>C217+C220+C223+C226</f>
        <v>83</v>
      </c>
      <c r="D229" s="38">
        <f t="shared" ref="D229:H229" si="42">D217+D220+D223+D226</f>
        <v>234</v>
      </c>
      <c r="E229" s="38">
        <f t="shared" si="42"/>
        <v>330</v>
      </c>
      <c r="F229" s="38">
        <f t="shared" si="42"/>
        <v>676</v>
      </c>
      <c r="G229" s="38">
        <f t="shared" si="42"/>
        <v>211</v>
      </c>
      <c r="H229" s="38">
        <f t="shared" si="42"/>
        <v>1534</v>
      </c>
    </row>
    <row r="230" spans="1:8" ht="15" customHeight="1" x14ac:dyDescent="0.3">
      <c r="A230" s="173"/>
      <c r="B230" s="37" t="s">
        <v>1</v>
      </c>
      <c r="C230" s="38">
        <f>C218+C221+C224+C227</f>
        <v>16672</v>
      </c>
      <c r="D230" s="38">
        <f t="shared" ref="D230:H230" si="43">D218+D221+D224+D227</f>
        <v>24751</v>
      </c>
      <c r="E230" s="38">
        <f t="shared" si="43"/>
        <v>15321</v>
      </c>
      <c r="F230" s="38">
        <f t="shared" si="43"/>
        <v>24153</v>
      </c>
      <c r="G230" s="38">
        <f t="shared" si="43"/>
        <v>5726</v>
      </c>
      <c r="H230" s="38">
        <f t="shared" si="43"/>
        <v>86623</v>
      </c>
    </row>
    <row r="231" spans="1:8" ht="15" customHeight="1" x14ac:dyDescent="0.3">
      <c r="A231" s="173"/>
      <c r="B231" s="37" t="s">
        <v>2</v>
      </c>
      <c r="C231" s="38">
        <f>C219+C222+C225+C228</f>
        <v>33549</v>
      </c>
      <c r="D231" s="38">
        <f t="shared" ref="D231:H231" si="44">D219+D222+D225+D228</f>
        <v>47857</v>
      </c>
      <c r="E231" s="38">
        <f t="shared" si="44"/>
        <v>28925</v>
      </c>
      <c r="F231" s="38">
        <f t="shared" si="44"/>
        <v>43400</v>
      </c>
      <c r="G231" s="38">
        <f t="shared" si="44"/>
        <v>10518</v>
      </c>
      <c r="H231" s="38">
        <f t="shared" si="44"/>
        <v>164249</v>
      </c>
    </row>
    <row r="232" spans="1:8" ht="15" customHeight="1" x14ac:dyDescent="0.3">
      <c r="A232" s="169" t="s">
        <v>128</v>
      </c>
      <c r="B232" s="169"/>
      <c r="C232" s="169"/>
      <c r="D232" s="169"/>
      <c r="E232" s="169"/>
      <c r="F232" s="169"/>
    </row>
    <row r="233" spans="1:8" ht="15" customHeight="1" x14ac:dyDescent="0.3"/>
    <row r="234" spans="1:8" ht="15" customHeight="1" x14ac:dyDescent="0.3"/>
    <row r="235" spans="1:8" ht="15" customHeight="1" x14ac:dyDescent="0.3">
      <c r="A235" s="174" t="s">
        <v>90</v>
      </c>
      <c r="B235" s="174"/>
      <c r="C235" s="174"/>
      <c r="D235" s="174"/>
      <c r="E235" s="174"/>
      <c r="F235" s="174"/>
      <c r="G235" s="174"/>
      <c r="H235" s="174"/>
    </row>
    <row r="236" spans="1:8" ht="15" customHeight="1" x14ac:dyDescent="0.3">
      <c r="A236" s="174" t="s">
        <v>98</v>
      </c>
      <c r="B236" s="174"/>
      <c r="C236" s="174"/>
      <c r="D236" s="174"/>
      <c r="E236" s="174"/>
      <c r="F236" s="174"/>
      <c r="G236" s="174"/>
      <c r="H236" s="174"/>
    </row>
    <row r="237" spans="1:8" ht="15" customHeight="1" x14ac:dyDescent="0.3">
      <c r="A237" s="30" t="s">
        <v>50</v>
      </c>
      <c r="B237" s="31"/>
      <c r="C237" s="31" t="s">
        <v>51</v>
      </c>
      <c r="D237" s="31" t="s">
        <v>52</v>
      </c>
      <c r="E237" s="31" t="s">
        <v>53</v>
      </c>
      <c r="F237" s="31" t="s">
        <v>54</v>
      </c>
      <c r="G237" s="31" t="s">
        <v>3</v>
      </c>
      <c r="H237" s="31" t="s">
        <v>55</v>
      </c>
    </row>
    <row r="238" spans="1:8" ht="15" customHeight="1" x14ac:dyDescent="0.3">
      <c r="A238" s="171" t="s">
        <v>26</v>
      </c>
      <c r="B238" s="32" t="s">
        <v>0</v>
      </c>
      <c r="C238" s="33">
        <v>29</v>
      </c>
      <c r="D238" s="33">
        <v>102</v>
      </c>
      <c r="E238" s="33">
        <v>97</v>
      </c>
      <c r="F238" s="33">
        <v>164</v>
      </c>
      <c r="G238" s="33">
        <v>96</v>
      </c>
      <c r="H238" s="34">
        <f>SUM(C238:G238)</f>
        <v>488</v>
      </c>
    </row>
    <row r="239" spans="1:8" ht="15" customHeight="1" x14ac:dyDescent="0.3">
      <c r="A239" s="171"/>
      <c r="B239" s="32" t="s">
        <v>1</v>
      </c>
      <c r="C239" s="33">
        <v>7693</v>
      </c>
      <c r="D239" s="33">
        <v>12974</v>
      </c>
      <c r="E239" s="33">
        <v>4974</v>
      </c>
      <c r="F239" s="33">
        <v>6024</v>
      </c>
      <c r="G239" s="33">
        <v>3223</v>
      </c>
      <c r="H239" s="34">
        <f t="shared" ref="H239:H249" si="45">SUM(C239:G239)</f>
        <v>34888</v>
      </c>
    </row>
    <row r="240" spans="1:8" ht="15" customHeight="1" x14ac:dyDescent="0.3">
      <c r="A240" s="171"/>
      <c r="B240" s="32" t="s">
        <v>2</v>
      </c>
      <c r="C240" s="33">
        <v>15494</v>
      </c>
      <c r="D240" s="33">
        <v>25019</v>
      </c>
      <c r="E240" s="33">
        <v>9454</v>
      </c>
      <c r="F240" s="33">
        <v>11216</v>
      </c>
      <c r="G240" s="33">
        <v>5875</v>
      </c>
      <c r="H240" s="34">
        <f t="shared" si="45"/>
        <v>67058</v>
      </c>
    </row>
    <row r="241" spans="1:8" ht="15" customHeight="1" x14ac:dyDescent="0.3">
      <c r="A241" s="172" t="s">
        <v>27</v>
      </c>
      <c r="B241" s="10" t="s">
        <v>0</v>
      </c>
      <c r="C241" s="35">
        <v>23</v>
      </c>
      <c r="D241" s="35">
        <v>35</v>
      </c>
      <c r="E241" s="35">
        <v>31</v>
      </c>
      <c r="F241" s="35">
        <v>80</v>
      </c>
      <c r="G241" s="35">
        <v>32</v>
      </c>
      <c r="H241" s="36">
        <f t="shared" si="45"/>
        <v>201</v>
      </c>
    </row>
    <row r="242" spans="1:8" ht="15" customHeight="1" x14ac:dyDescent="0.3">
      <c r="A242" s="172"/>
      <c r="B242" s="10" t="s">
        <v>1</v>
      </c>
      <c r="C242" s="35">
        <v>4336</v>
      </c>
      <c r="D242" s="35">
        <v>3289</v>
      </c>
      <c r="E242" s="35">
        <v>1631</v>
      </c>
      <c r="F242" s="35">
        <v>2544</v>
      </c>
      <c r="G242" s="35">
        <v>466</v>
      </c>
      <c r="H242" s="36">
        <f t="shared" si="45"/>
        <v>12266</v>
      </c>
    </row>
    <row r="243" spans="1:8" ht="15" customHeight="1" x14ac:dyDescent="0.3">
      <c r="A243" s="172"/>
      <c r="B243" s="10" t="s">
        <v>2</v>
      </c>
      <c r="C243" s="35">
        <v>8631</v>
      </c>
      <c r="D243" s="35">
        <v>6307</v>
      </c>
      <c r="E243" s="35">
        <v>3172</v>
      </c>
      <c r="F243" s="35">
        <v>4595</v>
      </c>
      <c r="G243" s="35">
        <v>871</v>
      </c>
      <c r="H243" s="36">
        <f t="shared" si="45"/>
        <v>23576</v>
      </c>
    </row>
    <row r="244" spans="1:8" ht="15" customHeight="1" x14ac:dyDescent="0.3">
      <c r="A244" s="171" t="s">
        <v>28</v>
      </c>
      <c r="B244" s="32" t="s">
        <v>0</v>
      </c>
      <c r="C244" s="33">
        <v>12</v>
      </c>
      <c r="D244" s="33">
        <v>45</v>
      </c>
      <c r="E244" s="33">
        <v>93</v>
      </c>
      <c r="F244" s="33">
        <v>132</v>
      </c>
      <c r="G244" s="33">
        <v>25</v>
      </c>
      <c r="H244" s="34">
        <f t="shared" si="45"/>
        <v>307</v>
      </c>
    </row>
    <row r="245" spans="1:8" ht="15" customHeight="1" x14ac:dyDescent="0.3">
      <c r="A245" s="171"/>
      <c r="B245" s="32" t="s">
        <v>1</v>
      </c>
      <c r="C245" s="33">
        <v>2217</v>
      </c>
      <c r="D245" s="33">
        <v>4504</v>
      </c>
      <c r="E245" s="33">
        <v>4149</v>
      </c>
      <c r="F245" s="33">
        <v>4633</v>
      </c>
      <c r="G245" s="33">
        <v>524</v>
      </c>
      <c r="H245" s="34">
        <f t="shared" si="45"/>
        <v>16027</v>
      </c>
    </row>
    <row r="246" spans="1:8" ht="15" customHeight="1" x14ac:dyDescent="0.3">
      <c r="A246" s="171"/>
      <c r="B246" s="32" t="s">
        <v>2</v>
      </c>
      <c r="C246" s="33">
        <v>4399</v>
      </c>
      <c r="D246" s="33">
        <v>8679</v>
      </c>
      <c r="E246" s="33">
        <v>7841</v>
      </c>
      <c r="F246" s="33">
        <v>8473</v>
      </c>
      <c r="G246" s="33">
        <v>990</v>
      </c>
      <c r="H246" s="34">
        <f t="shared" si="45"/>
        <v>30382</v>
      </c>
    </row>
    <row r="247" spans="1:8" ht="15" customHeight="1" x14ac:dyDescent="0.3">
      <c r="A247" s="172" t="s">
        <v>29</v>
      </c>
      <c r="B247" s="10" t="s">
        <v>0</v>
      </c>
      <c r="C247" s="35">
        <v>18</v>
      </c>
      <c r="D247" s="35">
        <v>50</v>
      </c>
      <c r="E247" s="35">
        <v>111</v>
      </c>
      <c r="F247" s="35">
        <v>298</v>
      </c>
      <c r="G247" s="35">
        <v>55</v>
      </c>
      <c r="H247" s="36">
        <f t="shared" si="45"/>
        <v>532</v>
      </c>
    </row>
    <row r="248" spans="1:8" ht="15" customHeight="1" x14ac:dyDescent="0.3">
      <c r="A248" s="172"/>
      <c r="B248" s="10" t="s">
        <v>1</v>
      </c>
      <c r="C248" s="35">
        <v>2193</v>
      </c>
      <c r="D248" s="35">
        <v>3838</v>
      </c>
      <c r="E248" s="35">
        <v>4624</v>
      </c>
      <c r="F248" s="35">
        <v>10827</v>
      </c>
      <c r="G248" s="35">
        <v>1308</v>
      </c>
      <c r="H248" s="36">
        <f t="shared" si="45"/>
        <v>22790</v>
      </c>
    </row>
    <row r="249" spans="1:8" ht="15" customHeight="1" x14ac:dyDescent="0.3">
      <c r="A249" s="172"/>
      <c r="B249" s="10" t="s">
        <v>2</v>
      </c>
      <c r="C249" s="35">
        <v>4381</v>
      </c>
      <c r="D249" s="35">
        <v>7518</v>
      </c>
      <c r="E249" s="35">
        <v>8544</v>
      </c>
      <c r="F249" s="35">
        <v>18904</v>
      </c>
      <c r="G249" s="35">
        <v>2399</v>
      </c>
      <c r="H249" s="36">
        <f t="shared" si="45"/>
        <v>41746</v>
      </c>
    </row>
    <row r="250" spans="1:8" ht="15" customHeight="1" x14ac:dyDescent="0.3">
      <c r="A250" s="173" t="s">
        <v>4</v>
      </c>
      <c r="B250" s="37" t="s">
        <v>0</v>
      </c>
      <c r="C250" s="38">
        <f>C238+C241+C244+C247</f>
        <v>82</v>
      </c>
      <c r="D250" s="38">
        <f t="shared" ref="D250:H250" si="46">D238+D241+D244+D247</f>
        <v>232</v>
      </c>
      <c r="E250" s="38">
        <f t="shared" si="46"/>
        <v>332</v>
      </c>
      <c r="F250" s="38">
        <f t="shared" si="46"/>
        <v>674</v>
      </c>
      <c r="G250" s="38">
        <f t="shared" si="46"/>
        <v>208</v>
      </c>
      <c r="H250" s="38">
        <f t="shared" si="46"/>
        <v>1528</v>
      </c>
    </row>
    <row r="251" spans="1:8" ht="15" customHeight="1" x14ac:dyDescent="0.3">
      <c r="A251" s="173"/>
      <c r="B251" s="37" t="s">
        <v>1</v>
      </c>
      <c r="C251" s="38">
        <f>C239+C242+C245+C248</f>
        <v>16439</v>
      </c>
      <c r="D251" s="38">
        <f t="shared" ref="D251:H251" si="47">D239+D242+D245+D248</f>
        <v>24605</v>
      </c>
      <c r="E251" s="38">
        <f t="shared" si="47"/>
        <v>15378</v>
      </c>
      <c r="F251" s="38">
        <f t="shared" si="47"/>
        <v>24028</v>
      </c>
      <c r="G251" s="38">
        <f t="shared" si="47"/>
        <v>5521</v>
      </c>
      <c r="H251" s="38">
        <f t="shared" si="47"/>
        <v>85971</v>
      </c>
    </row>
    <row r="252" spans="1:8" ht="15" customHeight="1" x14ac:dyDescent="0.3">
      <c r="A252" s="173"/>
      <c r="B252" s="37" t="s">
        <v>2</v>
      </c>
      <c r="C252" s="38">
        <f>C240+C243+C246+C249</f>
        <v>32905</v>
      </c>
      <c r="D252" s="38">
        <f t="shared" ref="D252:H252" si="48">D240+D243+D246+D249</f>
        <v>47523</v>
      </c>
      <c r="E252" s="38">
        <f t="shared" si="48"/>
        <v>29011</v>
      </c>
      <c r="F252" s="38">
        <f t="shared" si="48"/>
        <v>43188</v>
      </c>
      <c r="G252" s="38">
        <f t="shared" si="48"/>
        <v>10135</v>
      </c>
      <c r="H252" s="38">
        <f t="shared" si="48"/>
        <v>162762</v>
      </c>
    </row>
    <row r="253" spans="1:8" ht="15" customHeight="1" x14ac:dyDescent="0.3">
      <c r="A253" s="169" t="s">
        <v>128</v>
      </c>
      <c r="B253" s="169"/>
      <c r="C253" s="169"/>
      <c r="D253" s="169"/>
      <c r="E253" s="169"/>
      <c r="F253" s="169"/>
    </row>
    <row r="254" spans="1:8" ht="15" customHeight="1" x14ac:dyDescent="0.3"/>
    <row r="255" spans="1:8" ht="15" customHeight="1" x14ac:dyDescent="0.3"/>
    <row r="256" spans="1:8" ht="15" customHeight="1" x14ac:dyDescent="0.3">
      <c r="A256" s="174" t="s">
        <v>90</v>
      </c>
      <c r="B256" s="174"/>
      <c r="C256" s="174"/>
      <c r="D256" s="174"/>
      <c r="E256" s="174"/>
      <c r="F256" s="174"/>
      <c r="G256" s="174"/>
      <c r="H256" s="174"/>
    </row>
    <row r="257" spans="1:8" ht="15" customHeight="1" x14ac:dyDescent="0.3">
      <c r="A257" s="174" t="s">
        <v>99</v>
      </c>
      <c r="B257" s="174"/>
      <c r="C257" s="174"/>
      <c r="D257" s="174"/>
      <c r="E257" s="174"/>
      <c r="F257" s="174"/>
      <c r="G257" s="174"/>
      <c r="H257" s="174"/>
    </row>
    <row r="258" spans="1:8" ht="15" customHeight="1" x14ac:dyDescent="0.3">
      <c r="A258" s="30" t="s">
        <v>50</v>
      </c>
      <c r="B258" s="31"/>
      <c r="C258" s="31" t="s">
        <v>51</v>
      </c>
      <c r="D258" s="31" t="s">
        <v>52</v>
      </c>
      <c r="E258" s="31" t="s">
        <v>53</v>
      </c>
      <c r="F258" s="31" t="s">
        <v>54</v>
      </c>
      <c r="G258" s="31" t="s">
        <v>3</v>
      </c>
      <c r="H258" s="31" t="s">
        <v>55</v>
      </c>
    </row>
    <row r="259" spans="1:8" ht="15" customHeight="1" x14ac:dyDescent="0.3">
      <c r="A259" s="171" t="s">
        <v>26</v>
      </c>
      <c r="B259" s="32" t="s">
        <v>0</v>
      </c>
      <c r="C259" s="33">
        <v>26</v>
      </c>
      <c r="D259" s="33">
        <v>103</v>
      </c>
      <c r="E259" s="33">
        <v>100</v>
      </c>
      <c r="F259" s="33">
        <v>176</v>
      </c>
      <c r="G259" s="33">
        <v>96</v>
      </c>
      <c r="H259" s="34">
        <f>SUM(C259:G259)</f>
        <v>501</v>
      </c>
    </row>
    <row r="260" spans="1:8" ht="15" customHeight="1" x14ac:dyDescent="0.3">
      <c r="A260" s="171"/>
      <c r="B260" s="32" t="s">
        <v>1</v>
      </c>
      <c r="C260" s="33">
        <v>7150</v>
      </c>
      <c r="D260" s="33">
        <v>12695</v>
      </c>
      <c r="E260" s="33">
        <v>5239</v>
      </c>
      <c r="F260" s="33">
        <v>6355</v>
      </c>
      <c r="G260" s="33">
        <v>3148</v>
      </c>
      <c r="H260" s="34">
        <f t="shared" ref="H260:H270" si="49">SUM(C260:G260)</f>
        <v>34587</v>
      </c>
    </row>
    <row r="261" spans="1:8" ht="15" customHeight="1" x14ac:dyDescent="0.3">
      <c r="A261" s="171"/>
      <c r="B261" s="32" t="s">
        <v>2</v>
      </c>
      <c r="C261" s="33">
        <v>14374</v>
      </c>
      <c r="D261" s="33">
        <v>24473</v>
      </c>
      <c r="E261" s="33">
        <v>9944</v>
      </c>
      <c r="F261" s="33">
        <v>11830</v>
      </c>
      <c r="G261" s="33">
        <v>5732</v>
      </c>
      <c r="H261" s="34">
        <f t="shared" si="49"/>
        <v>66353</v>
      </c>
    </row>
    <row r="262" spans="1:8" ht="15" customHeight="1" x14ac:dyDescent="0.3">
      <c r="A262" s="172" t="s">
        <v>27</v>
      </c>
      <c r="B262" s="10" t="s">
        <v>0</v>
      </c>
      <c r="C262" s="35">
        <v>24</v>
      </c>
      <c r="D262" s="35">
        <v>34</v>
      </c>
      <c r="E262" s="35">
        <v>33</v>
      </c>
      <c r="F262" s="35">
        <v>84</v>
      </c>
      <c r="G262" s="35">
        <v>33</v>
      </c>
      <c r="H262" s="36">
        <f t="shared" si="49"/>
        <v>208</v>
      </c>
    </row>
    <row r="263" spans="1:8" ht="15" customHeight="1" x14ac:dyDescent="0.3">
      <c r="A263" s="172"/>
      <c r="B263" s="10" t="s">
        <v>1</v>
      </c>
      <c r="C263" s="35">
        <v>4383</v>
      </c>
      <c r="D263" s="35">
        <v>3194</v>
      </c>
      <c r="E263" s="35">
        <v>1586</v>
      </c>
      <c r="F263" s="35">
        <v>2706</v>
      </c>
      <c r="G263" s="35">
        <v>484</v>
      </c>
      <c r="H263" s="36">
        <f t="shared" si="49"/>
        <v>12353</v>
      </c>
    </row>
    <row r="264" spans="1:8" ht="15" customHeight="1" x14ac:dyDescent="0.3">
      <c r="A264" s="172"/>
      <c r="B264" s="10" t="s">
        <v>2</v>
      </c>
      <c r="C264" s="35">
        <v>8730</v>
      </c>
      <c r="D264" s="35">
        <v>6127</v>
      </c>
      <c r="E264" s="35">
        <v>3024</v>
      </c>
      <c r="F264" s="35">
        <v>4939</v>
      </c>
      <c r="G264" s="35">
        <v>907</v>
      </c>
      <c r="H264" s="36">
        <f t="shared" si="49"/>
        <v>23727</v>
      </c>
    </row>
    <row r="265" spans="1:8" ht="15" customHeight="1" x14ac:dyDescent="0.3">
      <c r="A265" s="171" t="s">
        <v>28</v>
      </c>
      <c r="B265" s="32" t="s">
        <v>0</v>
      </c>
      <c r="C265" s="33">
        <v>10</v>
      </c>
      <c r="D265" s="33">
        <v>47</v>
      </c>
      <c r="E265" s="33">
        <v>92</v>
      </c>
      <c r="F265" s="33">
        <v>139</v>
      </c>
      <c r="G265" s="33">
        <v>26</v>
      </c>
      <c r="H265" s="34">
        <f t="shared" si="49"/>
        <v>314</v>
      </c>
    </row>
    <row r="266" spans="1:8" ht="15" customHeight="1" x14ac:dyDescent="0.3">
      <c r="A266" s="171"/>
      <c r="B266" s="32" t="s">
        <v>1</v>
      </c>
      <c r="C266" s="33">
        <v>2157</v>
      </c>
      <c r="D266" s="33">
        <v>4584</v>
      </c>
      <c r="E266" s="33">
        <v>4114</v>
      </c>
      <c r="F266" s="33">
        <v>4824</v>
      </c>
      <c r="G266" s="33">
        <v>545</v>
      </c>
      <c r="H266" s="34">
        <f t="shared" si="49"/>
        <v>16224</v>
      </c>
    </row>
    <row r="267" spans="1:8" ht="15" customHeight="1" x14ac:dyDescent="0.3">
      <c r="A267" s="171"/>
      <c r="B267" s="32" t="s">
        <v>2</v>
      </c>
      <c r="C267" s="33">
        <v>4286</v>
      </c>
      <c r="D267" s="33">
        <v>8844</v>
      </c>
      <c r="E267" s="33">
        <v>7742</v>
      </c>
      <c r="F267" s="33">
        <v>8811</v>
      </c>
      <c r="G267" s="33">
        <v>1020</v>
      </c>
      <c r="H267" s="34">
        <f t="shared" si="49"/>
        <v>30703</v>
      </c>
    </row>
    <row r="268" spans="1:8" ht="15" customHeight="1" x14ac:dyDescent="0.3">
      <c r="A268" s="172" t="s">
        <v>29</v>
      </c>
      <c r="B268" s="10" t="s">
        <v>0</v>
      </c>
      <c r="C268" s="35">
        <v>16</v>
      </c>
      <c r="D268" s="35">
        <v>48</v>
      </c>
      <c r="E268" s="35">
        <v>110</v>
      </c>
      <c r="F268" s="35">
        <v>297</v>
      </c>
      <c r="G268" s="35">
        <v>55</v>
      </c>
      <c r="H268" s="36">
        <f t="shared" si="49"/>
        <v>526</v>
      </c>
    </row>
    <row r="269" spans="1:8" ht="15" customHeight="1" x14ac:dyDescent="0.3">
      <c r="A269" s="172"/>
      <c r="B269" s="10" t="s">
        <v>1</v>
      </c>
      <c r="C269" s="35">
        <v>1936</v>
      </c>
      <c r="D269" s="35">
        <v>3736</v>
      </c>
      <c r="E269" s="35">
        <v>4601</v>
      </c>
      <c r="F269" s="35">
        <v>10661</v>
      </c>
      <c r="G269" s="35">
        <v>1309</v>
      </c>
      <c r="H269" s="36">
        <f t="shared" si="49"/>
        <v>22243</v>
      </c>
    </row>
    <row r="270" spans="1:8" ht="15" customHeight="1" x14ac:dyDescent="0.3">
      <c r="A270" s="172"/>
      <c r="B270" s="10" t="s">
        <v>2</v>
      </c>
      <c r="C270" s="35">
        <v>3875</v>
      </c>
      <c r="D270" s="35">
        <v>7322</v>
      </c>
      <c r="E270" s="35">
        <v>8568</v>
      </c>
      <c r="F270" s="35">
        <v>18622</v>
      </c>
      <c r="G270" s="35">
        <v>2408</v>
      </c>
      <c r="H270" s="36">
        <f t="shared" si="49"/>
        <v>40795</v>
      </c>
    </row>
    <row r="271" spans="1:8" ht="15" customHeight="1" x14ac:dyDescent="0.3">
      <c r="A271" s="173" t="s">
        <v>4</v>
      </c>
      <c r="B271" s="37" t="s">
        <v>0</v>
      </c>
      <c r="C271" s="38">
        <f>C259+C262+C265+C268</f>
        <v>76</v>
      </c>
      <c r="D271" s="38">
        <f t="shared" ref="D271:H271" si="50">D259+D262+D265+D268</f>
        <v>232</v>
      </c>
      <c r="E271" s="38">
        <f t="shared" si="50"/>
        <v>335</v>
      </c>
      <c r="F271" s="38">
        <f t="shared" si="50"/>
        <v>696</v>
      </c>
      <c r="G271" s="38">
        <f t="shared" si="50"/>
        <v>210</v>
      </c>
      <c r="H271" s="38">
        <f t="shared" si="50"/>
        <v>1549</v>
      </c>
    </row>
    <row r="272" spans="1:8" ht="15" customHeight="1" x14ac:dyDescent="0.3">
      <c r="A272" s="173"/>
      <c r="B272" s="37" t="s">
        <v>1</v>
      </c>
      <c r="C272" s="38">
        <f>C260+C263+C266+C269</f>
        <v>15626</v>
      </c>
      <c r="D272" s="38">
        <f t="shared" ref="D272:H272" si="51">D260+D263+D266+D269</f>
        <v>24209</v>
      </c>
      <c r="E272" s="38">
        <f t="shared" si="51"/>
        <v>15540</v>
      </c>
      <c r="F272" s="38">
        <f t="shared" si="51"/>
        <v>24546</v>
      </c>
      <c r="G272" s="38">
        <f t="shared" si="51"/>
        <v>5486</v>
      </c>
      <c r="H272" s="38">
        <f t="shared" si="51"/>
        <v>85407</v>
      </c>
    </row>
    <row r="273" spans="1:8" ht="15" customHeight="1" x14ac:dyDescent="0.3">
      <c r="A273" s="173"/>
      <c r="B273" s="37" t="s">
        <v>2</v>
      </c>
      <c r="C273" s="38">
        <f>C261+C264+C267+C270</f>
        <v>31265</v>
      </c>
      <c r="D273" s="38">
        <f t="shared" ref="D273:H273" si="52">D261+D264+D267+D270</f>
        <v>46766</v>
      </c>
      <c r="E273" s="38">
        <f t="shared" si="52"/>
        <v>29278</v>
      </c>
      <c r="F273" s="38">
        <f t="shared" si="52"/>
        <v>44202</v>
      </c>
      <c r="G273" s="38">
        <f t="shared" si="52"/>
        <v>10067</v>
      </c>
      <c r="H273" s="38">
        <f t="shared" si="52"/>
        <v>161578</v>
      </c>
    </row>
    <row r="274" spans="1:8" ht="15" customHeight="1" x14ac:dyDescent="0.3">
      <c r="A274" s="169" t="s">
        <v>128</v>
      </c>
      <c r="B274" s="169"/>
      <c r="C274" s="169"/>
      <c r="D274" s="169"/>
      <c r="E274" s="169"/>
      <c r="F274" s="169"/>
    </row>
    <row r="275" spans="1:8" ht="15" customHeight="1" x14ac:dyDescent="0.3"/>
  </sheetData>
  <mergeCells count="104">
    <mergeCell ref="A15:A17"/>
    <mergeCell ref="A18:A20"/>
    <mergeCell ref="A21:F21"/>
    <mergeCell ref="A3:H3"/>
    <mergeCell ref="A4:H4"/>
    <mergeCell ref="A6:A8"/>
    <mergeCell ref="A9:A11"/>
    <mergeCell ref="A12:A14"/>
    <mergeCell ref="A100:A102"/>
    <mergeCell ref="A79:A81"/>
    <mergeCell ref="A82:A84"/>
    <mergeCell ref="A85:F85"/>
    <mergeCell ref="A67:H67"/>
    <mergeCell ref="A68:H68"/>
    <mergeCell ref="A70:A72"/>
    <mergeCell ref="A73:A75"/>
    <mergeCell ref="A76:A78"/>
    <mergeCell ref="A58:A60"/>
    <mergeCell ref="A61:A63"/>
    <mergeCell ref="A64:F64"/>
    <mergeCell ref="A46:H46"/>
    <mergeCell ref="A47:H47"/>
    <mergeCell ref="A49:A51"/>
    <mergeCell ref="A52:A54"/>
    <mergeCell ref="A257:H257"/>
    <mergeCell ref="A265:A267"/>
    <mergeCell ref="A247:A249"/>
    <mergeCell ref="A268:A270"/>
    <mergeCell ref="A172:H172"/>
    <mergeCell ref="A173:H173"/>
    <mergeCell ref="A194:H194"/>
    <mergeCell ref="A178:A180"/>
    <mergeCell ref="A175:A177"/>
    <mergeCell ref="A199:A201"/>
    <mergeCell ref="A202:A204"/>
    <mergeCell ref="A196:A198"/>
    <mergeCell ref="A193:H193"/>
    <mergeCell ref="A187:A189"/>
    <mergeCell ref="A184:A186"/>
    <mergeCell ref="A181:A183"/>
    <mergeCell ref="A103:A105"/>
    <mergeCell ref="A106:F106"/>
    <mergeCell ref="A88:H88"/>
    <mergeCell ref="A89:H89"/>
    <mergeCell ref="A91:A93"/>
    <mergeCell ref="A94:A96"/>
    <mergeCell ref="A97:A99"/>
    <mergeCell ref="A142:A144"/>
    <mergeCell ref="A154:A156"/>
    <mergeCell ref="A109:H109"/>
    <mergeCell ref="A110:H110"/>
    <mergeCell ref="A112:A114"/>
    <mergeCell ref="A115:A117"/>
    <mergeCell ref="A118:A120"/>
    <mergeCell ref="A157:A159"/>
    <mergeCell ref="A160:A162"/>
    <mergeCell ref="A169:F169"/>
    <mergeCell ref="A148:F148"/>
    <mergeCell ref="A166:A168"/>
    <mergeCell ref="A163:A165"/>
    <mergeCell ref="A152:H152"/>
    <mergeCell ref="A151:H151"/>
    <mergeCell ref="A121:A123"/>
    <mergeCell ref="A124:A126"/>
    <mergeCell ref="A127:F127"/>
    <mergeCell ref="A130:H130"/>
    <mergeCell ref="A131:H131"/>
    <mergeCell ref="A133:A135"/>
    <mergeCell ref="A136:A138"/>
    <mergeCell ref="A139:A141"/>
    <mergeCell ref="A145:A147"/>
    <mergeCell ref="A274:F274"/>
    <mergeCell ref="A253:F253"/>
    <mergeCell ref="A232:F232"/>
    <mergeCell ref="A211:F211"/>
    <mergeCell ref="A190:F190"/>
    <mergeCell ref="A214:H214"/>
    <mergeCell ref="A215:H215"/>
    <mergeCell ref="A235:H235"/>
    <mergeCell ref="A236:H236"/>
    <mergeCell ref="A256:H256"/>
    <mergeCell ref="A250:A252"/>
    <mergeCell ref="A259:A261"/>
    <mergeCell ref="A262:A264"/>
    <mergeCell ref="A241:A243"/>
    <mergeCell ref="A244:A246"/>
    <mergeCell ref="A226:A228"/>
    <mergeCell ref="A208:A210"/>
    <mergeCell ref="A220:A222"/>
    <mergeCell ref="A217:A219"/>
    <mergeCell ref="A205:A207"/>
    <mergeCell ref="A271:A273"/>
    <mergeCell ref="A223:A225"/>
    <mergeCell ref="A229:A231"/>
    <mergeCell ref="A238:A240"/>
    <mergeCell ref="A55:A57"/>
    <mergeCell ref="A36:A38"/>
    <mergeCell ref="A39:A41"/>
    <mergeCell ref="A42:F42"/>
    <mergeCell ref="A24:H24"/>
    <mergeCell ref="A25:H25"/>
    <mergeCell ref="A27:A29"/>
    <mergeCell ref="A30:A32"/>
    <mergeCell ref="A33:A35"/>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rowBreaks count="9" manualBreakCount="9">
    <brk id="85" max="7" man="1"/>
    <brk id="106" max="7" man="1"/>
    <brk id="127" max="7" man="1"/>
    <brk id="148" max="7" man="1"/>
    <brk id="169" max="16383" man="1"/>
    <brk id="190" max="7" man="1"/>
    <brk id="211" max="7" man="1"/>
    <brk id="232" max="7" man="1"/>
    <brk id="253" max="7" man="1"/>
  </rowBreaks>
  <colBreaks count="1" manualBreakCount="1">
    <brk id="8"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A8011-F373-4015-B4C5-8E61FAA9390B}">
  <sheetPr>
    <tabColor theme="5" tint="-0.249977111117893"/>
  </sheetPr>
  <dimension ref="A3:H63"/>
  <sheetViews>
    <sheetView showGridLines="0" zoomScaleNormal="100" workbookViewId="0">
      <selection activeCell="W56" sqref="W56"/>
    </sheetView>
  </sheetViews>
  <sheetFormatPr defaultRowHeight="10.199999999999999" x14ac:dyDescent="0.3"/>
  <cols>
    <col min="1" max="1" width="14.44140625" style="10" customWidth="1"/>
    <col min="2" max="2" width="13.33203125" style="10" customWidth="1"/>
    <col min="3" max="16384" width="8.88671875" style="10"/>
  </cols>
  <sheetData>
    <row r="3" spans="1:7" ht="15" customHeight="1" x14ac:dyDescent="0.3">
      <c r="A3" s="174" t="s">
        <v>92</v>
      </c>
      <c r="B3" s="174"/>
      <c r="C3" s="174"/>
      <c r="D3" s="174"/>
      <c r="E3" s="174"/>
      <c r="F3" s="174"/>
      <c r="G3" s="174"/>
    </row>
    <row r="4" spans="1:7" ht="15" customHeight="1" x14ac:dyDescent="0.3">
      <c r="A4" s="174" t="s">
        <v>106</v>
      </c>
      <c r="B4" s="174"/>
      <c r="C4" s="174"/>
      <c r="D4" s="174"/>
      <c r="E4" s="174"/>
      <c r="F4" s="174"/>
      <c r="G4" s="174"/>
    </row>
    <row r="5" spans="1:7" ht="15" customHeight="1" x14ac:dyDescent="0.3">
      <c r="A5" s="49" t="s">
        <v>102</v>
      </c>
      <c r="B5" s="31"/>
      <c r="C5" s="31" t="s">
        <v>73</v>
      </c>
      <c r="D5" s="31" t="s">
        <v>74</v>
      </c>
      <c r="E5" s="31" t="s">
        <v>75</v>
      </c>
      <c r="F5" s="31" t="s">
        <v>76</v>
      </c>
      <c r="G5" s="31" t="s">
        <v>4</v>
      </c>
    </row>
    <row r="6" spans="1:7" ht="15" customHeight="1" x14ac:dyDescent="0.3">
      <c r="A6" s="172" t="s">
        <v>26</v>
      </c>
      <c r="B6" s="10" t="s">
        <v>0</v>
      </c>
      <c r="C6" s="42">
        <v>66</v>
      </c>
      <c r="D6" s="42">
        <v>346</v>
      </c>
      <c r="E6" s="42">
        <v>363</v>
      </c>
      <c r="F6" s="42">
        <v>111</v>
      </c>
      <c r="G6" s="43">
        <f t="shared" ref="G6:G8" si="0">SUM(C6:F6)</f>
        <v>886</v>
      </c>
    </row>
    <row r="7" spans="1:7" ht="15" customHeight="1" x14ac:dyDescent="0.3">
      <c r="A7" s="172"/>
      <c r="B7" s="10" t="s">
        <v>1</v>
      </c>
      <c r="C7" s="42">
        <v>678</v>
      </c>
      <c r="D7" s="42">
        <v>3959</v>
      </c>
      <c r="E7" s="42">
        <v>3355</v>
      </c>
      <c r="F7" s="42">
        <v>808</v>
      </c>
      <c r="G7" s="43">
        <f t="shared" si="0"/>
        <v>8800</v>
      </c>
    </row>
    <row r="8" spans="1:7" ht="15" customHeight="1" x14ac:dyDescent="0.3">
      <c r="A8" s="172"/>
      <c r="B8" s="10" t="s">
        <v>2</v>
      </c>
      <c r="C8" s="42">
        <v>1632</v>
      </c>
      <c r="D8" s="42">
        <v>8391</v>
      </c>
      <c r="E8" s="42">
        <v>7043</v>
      </c>
      <c r="F8" s="42">
        <v>1712</v>
      </c>
      <c r="G8" s="43">
        <f t="shared" si="0"/>
        <v>18778</v>
      </c>
    </row>
    <row r="9" spans="1:7" ht="15" customHeight="1" x14ac:dyDescent="0.3">
      <c r="A9" s="171" t="s">
        <v>29</v>
      </c>
      <c r="B9" s="32" t="s">
        <v>0</v>
      </c>
      <c r="C9" s="44">
        <v>32</v>
      </c>
      <c r="D9" s="44">
        <v>497</v>
      </c>
      <c r="E9" s="44">
        <v>606</v>
      </c>
      <c r="F9" s="44">
        <v>167</v>
      </c>
      <c r="G9" s="45">
        <f>SUM(C9:F9)</f>
        <v>1302</v>
      </c>
    </row>
    <row r="10" spans="1:7" ht="15" customHeight="1" x14ac:dyDescent="0.3">
      <c r="A10" s="171"/>
      <c r="B10" s="32" t="s">
        <v>1</v>
      </c>
      <c r="C10" s="44">
        <v>166</v>
      </c>
      <c r="D10" s="44">
        <v>3049</v>
      </c>
      <c r="E10" s="44">
        <v>3840</v>
      </c>
      <c r="F10" s="44">
        <v>1043</v>
      </c>
      <c r="G10" s="45">
        <f t="shared" ref="G10:G11" si="1">SUM(C10:F10)</f>
        <v>8098</v>
      </c>
    </row>
    <row r="11" spans="1:7" ht="15" customHeight="1" x14ac:dyDescent="0.3">
      <c r="A11" s="171"/>
      <c r="B11" s="32" t="s">
        <v>2</v>
      </c>
      <c r="C11" s="44">
        <v>441</v>
      </c>
      <c r="D11" s="44">
        <v>7925</v>
      </c>
      <c r="E11" s="44">
        <v>9105</v>
      </c>
      <c r="F11" s="44">
        <v>2411</v>
      </c>
      <c r="G11" s="45">
        <f t="shared" si="1"/>
        <v>19882</v>
      </c>
    </row>
    <row r="12" spans="1:7" ht="15" customHeight="1" x14ac:dyDescent="0.3">
      <c r="A12" s="172" t="s">
        <v>28</v>
      </c>
      <c r="B12" s="10" t="s">
        <v>0</v>
      </c>
      <c r="C12" s="42">
        <v>17</v>
      </c>
      <c r="D12" s="42">
        <v>210</v>
      </c>
      <c r="E12" s="42">
        <v>314</v>
      </c>
      <c r="F12" s="42">
        <v>111</v>
      </c>
      <c r="G12" s="43">
        <f t="shared" ref="G12:G14" si="2">SUM(C12:F12)</f>
        <v>652</v>
      </c>
    </row>
    <row r="13" spans="1:7" ht="15" customHeight="1" x14ac:dyDescent="0.3">
      <c r="A13" s="172"/>
      <c r="B13" s="10" t="s">
        <v>1</v>
      </c>
      <c r="C13" s="42">
        <v>200</v>
      </c>
      <c r="D13" s="42">
        <v>1398</v>
      </c>
      <c r="E13" s="42">
        <v>1903</v>
      </c>
      <c r="F13" s="42">
        <v>615</v>
      </c>
      <c r="G13" s="43">
        <f t="shared" si="2"/>
        <v>4116</v>
      </c>
    </row>
    <row r="14" spans="1:7" ht="15" customHeight="1" x14ac:dyDescent="0.3">
      <c r="A14" s="172"/>
      <c r="B14" s="10" t="s">
        <v>2</v>
      </c>
      <c r="C14" s="42">
        <v>459</v>
      </c>
      <c r="D14" s="42">
        <v>3589</v>
      </c>
      <c r="E14" s="42">
        <v>4373</v>
      </c>
      <c r="F14" s="42">
        <v>1401</v>
      </c>
      <c r="G14" s="43">
        <f t="shared" si="2"/>
        <v>9822</v>
      </c>
    </row>
    <row r="15" spans="1:7" ht="15" customHeight="1" x14ac:dyDescent="0.3">
      <c r="A15" s="171" t="s">
        <v>27</v>
      </c>
      <c r="B15" s="32" t="s">
        <v>0</v>
      </c>
      <c r="C15" s="44">
        <v>22</v>
      </c>
      <c r="D15" s="44">
        <v>118</v>
      </c>
      <c r="E15" s="44">
        <v>224</v>
      </c>
      <c r="F15" s="44">
        <v>134</v>
      </c>
      <c r="G15" s="45">
        <f>SUM(C15:F15)</f>
        <v>498</v>
      </c>
    </row>
    <row r="16" spans="1:7" ht="15" customHeight="1" x14ac:dyDescent="0.3">
      <c r="A16" s="171"/>
      <c r="B16" s="32" t="s">
        <v>1</v>
      </c>
      <c r="C16" s="44">
        <v>199</v>
      </c>
      <c r="D16" s="44">
        <v>888</v>
      </c>
      <c r="E16" s="44">
        <v>1372</v>
      </c>
      <c r="F16" s="44">
        <v>669</v>
      </c>
      <c r="G16" s="45">
        <f>SUM(C16:F16)</f>
        <v>3128</v>
      </c>
    </row>
    <row r="17" spans="1:7" ht="15" customHeight="1" x14ac:dyDescent="0.3">
      <c r="A17" s="171"/>
      <c r="B17" s="32" t="s">
        <v>2</v>
      </c>
      <c r="C17" s="44">
        <v>455</v>
      </c>
      <c r="D17" s="44">
        <v>2132</v>
      </c>
      <c r="E17" s="44">
        <v>3177</v>
      </c>
      <c r="F17" s="44">
        <v>1512</v>
      </c>
      <c r="G17" s="45">
        <f>SUM(C17:F17)</f>
        <v>7276</v>
      </c>
    </row>
    <row r="18" spans="1:7" ht="15" customHeight="1" x14ac:dyDescent="0.3">
      <c r="A18" s="177" t="s">
        <v>4</v>
      </c>
      <c r="B18" s="37" t="s">
        <v>0</v>
      </c>
      <c r="C18" s="50">
        <f t="shared" ref="C18:G18" si="3">C6+C15+C12+C9</f>
        <v>137</v>
      </c>
      <c r="D18" s="50">
        <f t="shared" si="3"/>
        <v>1171</v>
      </c>
      <c r="E18" s="50">
        <f t="shared" si="3"/>
        <v>1507</v>
      </c>
      <c r="F18" s="50">
        <f t="shared" si="3"/>
        <v>523</v>
      </c>
      <c r="G18" s="50">
        <f t="shared" si="3"/>
        <v>3338</v>
      </c>
    </row>
    <row r="19" spans="1:7" ht="15" customHeight="1" x14ac:dyDescent="0.3">
      <c r="A19" s="177"/>
      <c r="B19" s="37" t="s">
        <v>1</v>
      </c>
      <c r="C19" s="50">
        <f t="shared" ref="C19:G19" si="4">C7+C16+C13+C10</f>
        <v>1243</v>
      </c>
      <c r="D19" s="50">
        <f t="shared" si="4"/>
        <v>9294</v>
      </c>
      <c r="E19" s="50">
        <f t="shared" si="4"/>
        <v>10470</v>
      </c>
      <c r="F19" s="50">
        <f t="shared" si="4"/>
        <v>3135</v>
      </c>
      <c r="G19" s="50">
        <f t="shared" si="4"/>
        <v>24142</v>
      </c>
    </row>
    <row r="20" spans="1:7" ht="15" customHeight="1" x14ac:dyDescent="0.3">
      <c r="A20" s="177"/>
      <c r="B20" s="37" t="s">
        <v>2</v>
      </c>
      <c r="C20" s="50">
        <f t="shared" ref="C20:G20" si="5">C8+C17+C14+C11</f>
        <v>2987</v>
      </c>
      <c r="D20" s="50">
        <f t="shared" si="5"/>
        <v>22037</v>
      </c>
      <c r="E20" s="50">
        <f t="shared" si="5"/>
        <v>23698</v>
      </c>
      <c r="F20" s="50">
        <f t="shared" si="5"/>
        <v>7036</v>
      </c>
      <c r="G20" s="50">
        <f t="shared" si="5"/>
        <v>55758</v>
      </c>
    </row>
    <row r="21" spans="1:7" ht="15" customHeight="1" x14ac:dyDescent="0.3">
      <c r="A21" s="47" t="s">
        <v>129</v>
      </c>
      <c r="B21" s="48"/>
      <c r="C21" s="48"/>
      <c r="D21" s="48"/>
      <c r="E21" s="46"/>
      <c r="F21" s="46"/>
      <c r="G21" s="46"/>
    </row>
    <row r="22" spans="1:7" ht="15" customHeight="1" x14ac:dyDescent="0.3"/>
    <row r="23" spans="1:7" ht="15" customHeight="1" x14ac:dyDescent="0.3"/>
    <row r="24" spans="1:7" ht="15" customHeight="1" x14ac:dyDescent="0.3">
      <c r="A24" s="174" t="s">
        <v>92</v>
      </c>
      <c r="B24" s="174"/>
      <c r="C24" s="174"/>
      <c r="D24" s="174"/>
      <c r="E24" s="174"/>
      <c r="F24" s="174"/>
      <c r="G24" s="174"/>
    </row>
    <row r="25" spans="1:7" ht="15" customHeight="1" x14ac:dyDescent="0.3">
      <c r="A25" s="174" t="s">
        <v>101</v>
      </c>
      <c r="B25" s="174"/>
      <c r="C25" s="174"/>
      <c r="D25" s="174"/>
      <c r="E25" s="174"/>
      <c r="F25" s="174"/>
      <c r="G25" s="174"/>
    </row>
    <row r="26" spans="1:7" ht="15" customHeight="1" x14ac:dyDescent="0.3">
      <c r="A26" s="49" t="s">
        <v>102</v>
      </c>
      <c r="B26" s="31"/>
      <c r="C26" s="31" t="s">
        <v>73</v>
      </c>
      <c r="D26" s="31" t="s">
        <v>74</v>
      </c>
      <c r="E26" s="31" t="s">
        <v>75</v>
      </c>
      <c r="F26" s="31" t="s">
        <v>76</v>
      </c>
      <c r="G26" s="31" t="s">
        <v>4</v>
      </c>
    </row>
    <row r="27" spans="1:7" ht="15" customHeight="1" x14ac:dyDescent="0.3">
      <c r="A27" s="172" t="s">
        <v>26</v>
      </c>
      <c r="B27" s="10" t="s">
        <v>0</v>
      </c>
      <c r="C27" s="42">
        <v>67</v>
      </c>
      <c r="D27" s="42">
        <v>350</v>
      </c>
      <c r="E27" s="42">
        <v>362</v>
      </c>
      <c r="F27" s="42">
        <v>106</v>
      </c>
      <c r="G27" s="43">
        <f t="shared" ref="G27:G35" si="6">SUM(C27:F27)</f>
        <v>885</v>
      </c>
    </row>
    <row r="28" spans="1:7" ht="15" customHeight="1" x14ac:dyDescent="0.3">
      <c r="A28" s="172"/>
      <c r="B28" s="10" t="s">
        <v>1</v>
      </c>
      <c r="C28" s="42">
        <v>683</v>
      </c>
      <c r="D28" s="42">
        <v>3980</v>
      </c>
      <c r="E28" s="42">
        <v>3340</v>
      </c>
      <c r="F28" s="42">
        <v>765</v>
      </c>
      <c r="G28" s="43">
        <f t="shared" si="6"/>
        <v>8768</v>
      </c>
    </row>
    <row r="29" spans="1:7" ht="15" customHeight="1" x14ac:dyDescent="0.3">
      <c r="A29" s="172"/>
      <c r="B29" s="10" t="s">
        <v>2</v>
      </c>
      <c r="C29" s="42">
        <v>1645</v>
      </c>
      <c r="D29" s="42">
        <v>8452</v>
      </c>
      <c r="E29" s="42">
        <v>7007</v>
      </c>
      <c r="F29" s="42">
        <v>1608</v>
      </c>
      <c r="G29" s="43">
        <f t="shared" si="6"/>
        <v>18712</v>
      </c>
    </row>
    <row r="30" spans="1:7" ht="15" customHeight="1" x14ac:dyDescent="0.3">
      <c r="A30" s="171" t="s">
        <v>29</v>
      </c>
      <c r="B30" s="32" t="s">
        <v>0</v>
      </c>
      <c r="C30" s="44">
        <v>38</v>
      </c>
      <c r="D30" s="44">
        <v>525</v>
      </c>
      <c r="E30" s="44">
        <v>616</v>
      </c>
      <c r="F30" s="44">
        <v>174</v>
      </c>
      <c r="G30" s="45">
        <f>SUM(C30:F30)</f>
        <v>1353</v>
      </c>
    </row>
    <row r="31" spans="1:7" ht="15" customHeight="1" x14ac:dyDescent="0.3">
      <c r="A31" s="171"/>
      <c r="B31" s="32" t="s">
        <v>1</v>
      </c>
      <c r="C31" s="44">
        <v>172</v>
      </c>
      <c r="D31" s="44">
        <v>3148</v>
      </c>
      <c r="E31" s="44">
        <v>3894</v>
      </c>
      <c r="F31" s="44">
        <v>1076</v>
      </c>
      <c r="G31" s="45">
        <f t="shared" ref="G31:G32" si="7">SUM(C31:F31)</f>
        <v>8290</v>
      </c>
    </row>
    <row r="32" spans="1:7" ht="15" customHeight="1" x14ac:dyDescent="0.3">
      <c r="A32" s="171"/>
      <c r="B32" s="32" t="s">
        <v>2</v>
      </c>
      <c r="C32" s="44">
        <v>466</v>
      </c>
      <c r="D32" s="44">
        <v>8232</v>
      </c>
      <c r="E32" s="44">
        <v>9233</v>
      </c>
      <c r="F32" s="44">
        <v>2488</v>
      </c>
      <c r="G32" s="45">
        <f t="shared" si="7"/>
        <v>20419</v>
      </c>
    </row>
    <row r="33" spans="1:7" ht="15" customHeight="1" x14ac:dyDescent="0.3">
      <c r="A33" s="172" t="s">
        <v>28</v>
      </c>
      <c r="B33" s="10" t="s">
        <v>0</v>
      </c>
      <c r="C33" s="42">
        <v>17</v>
      </c>
      <c r="D33" s="42">
        <v>218</v>
      </c>
      <c r="E33" s="42">
        <v>330</v>
      </c>
      <c r="F33" s="42">
        <v>114</v>
      </c>
      <c r="G33" s="43">
        <f t="shared" si="6"/>
        <v>679</v>
      </c>
    </row>
    <row r="34" spans="1:7" ht="15" customHeight="1" x14ac:dyDescent="0.3">
      <c r="A34" s="172"/>
      <c r="B34" s="10" t="s">
        <v>1</v>
      </c>
      <c r="C34" s="42">
        <v>200</v>
      </c>
      <c r="D34" s="42">
        <v>1409</v>
      </c>
      <c r="E34" s="42">
        <v>1947</v>
      </c>
      <c r="F34" s="42">
        <v>631</v>
      </c>
      <c r="G34" s="43">
        <f t="shared" si="6"/>
        <v>4187</v>
      </c>
    </row>
    <row r="35" spans="1:7" ht="15" customHeight="1" x14ac:dyDescent="0.3">
      <c r="A35" s="172"/>
      <c r="B35" s="10" t="s">
        <v>2</v>
      </c>
      <c r="C35" s="42">
        <v>459</v>
      </c>
      <c r="D35" s="42">
        <v>3642</v>
      </c>
      <c r="E35" s="42">
        <v>4503</v>
      </c>
      <c r="F35" s="42">
        <v>1437</v>
      </c>
      <c r="G35" s="43">
        <f t="shared" si="6"/>
        <v>10041</v>
      </c>
    </row>
    <row r="36" spans="1:7" ht="15" customHeight="1" x14ac:dyDescent="0.3">
      <c r="A36" s="171" t="s">
        <v>27</v>
      </c>
      <c r="B36" s="32" t="s">
        <v>0</v>
      </c>
      <c r="C36" s="44">
        <v>22</v>
      </c>
      <c r="D36" s="44">
        <v>115</v>
      </c>
      <c r="E36" s="44">
        <v>224</v>
      </c>
      <c r="F36" s="44">
        <v>131</v>
      </c>
      <c r="G36" s="45">
        <f>SUM(C36:F36)</f>
        <v>492</v>
      </c>
    </row>
    <row r="37" spans="1:7" ht="15" customHeight="1" x14ac:dyDescent="0.3">
      <c r="A37" s="171"/>
      <c r="B37" s="32" t="s">
        <v>1</v>
      </c>
      <c r="C37" s="44">
        <v>199</v>
      </c>
      <c r="D37" s="44">
        <v>837</v>
      </c>
      <c r="E37" s="44">
        <v>1367</v>
      </c>
      <c r="F37" s="44">
        <v>659</v>
      </c>
      <c r="G37" s="45">
        <f>SUM(C37:F37)</f>
        <v>3062</v>
      </c>
    </row>
    <row r="38" spans="1:7" ht="15" customHeight="1" x14ac:dyDescent="0.3">
      <c r="A38" s="171"/>
      <c r="B38" s="32" t="s">
        <v>2</v>
      </c>
      <c r="C38" s="44">
        <v>455</v>
      </c>
      <c r="D38" s="44">
        <v>2018</v>
      </c>
      <c r="E38" s="44">
        <v>3160</v>
      </c>
      <c r="F38" s="44">
        <v>1482</v>
      </c>
      <c r="G38" s="45">
        <f>SUM(C38:F38)</f>
        <v>7115</v>
      </c>
    </row>
    <row r="39" spans="1:7" ht="15" customHeight="1" x14ac:dyDescent="0.3">
      <c r="A39" s="177" t="s">
        <v>4</v>
      </c>
      <c r="B39" s="37" t="s">
        <v>0</v>
      </c>
      <c r="C39" s="50">
        <f t="shared" ref="C39:G41" si="8">C27+C36+C33+C30</f>
        <v>144</v>
      </c>
      <c r="D39" s="50">
        <f t="shared" si="8"/>
        <v>1208</v>
      </c>
      <c r="E39" s="50">
        <f t="shared" si="8"/>
        <v>1532</v>
      </c>
      <c r="F39" s="50">
        <f t="shared" si="8"/>
        <v>525</v>
      </c>
      <c r="G39" s="50">
        <f t="shared" si="8"/>
        <v>3409</v>
      </c>
    </row>
    <row r="40" spans="1:7" ht="15" customHeight="1" x14ac:dyDescent="0.3">
      <c r="A40" s="177"/>
      <c r="B40" s="37" t="s">
        <v>1</v>
      </c>
      <c r="C40" s="50">
        <f t="shared" si="8"/>
        <v>1254</v>
      </c>
      <c r="D40" s="50">
        <f t="shared" si="8"/>
        <v>9374</v>
      </c>
      <c r="E40" s="50">
        <f t="shared" si="8"/>
        <v>10548</v>
      </c>
      <c r="F40" s="50">
        <f t="shared" si="8"/>
        <v>3131</v>
      </c>
      <c r="G40" s="50">
        <f t="shared" si="8"/>
        <v>24307</v>
      </c>
    </row>
    <row r="41" spans="1:7" ht="15" customHeight="1" x14ac:dyDescent="0.3">
      <c r="A41" s="177"/>
      <c r="B41" s="37" t="s">
        <v>2</v>
      </c>
      <c r="C41" s="50">
        <f t="shared" si="8"/>
        <v>3025</v>
      </c>
      <c r="D41" s="50">
        <f t="shared" si="8"/>
        <v>22344</v>
      </c>
      <c r="E41" s="50">
        <f t="shared" si="8"/>
        <v>23903</v>
      </c>
      <c r="F41" s="50">
        <f t="shared" si="8"/>
        <v>7015</v>
      </c>
      <c r="G41" s="50">
        <f t="shared" si="8"/>
        <v>56287</v>
      </c>
    </row>
    <row r="42" spans="1:7" ht="15" customHeight="1" x14ac:dyDescent="0.3">
      <c r="A42" s="47" t="s">
        <v>129</v>
      </c>
      <c r="B42" s="48"/>
      <c r="C42" s="48"/>
      <c r="D42" s="48"/>
      <c r="E42" s="46"/>
      <c r="F42" s="46"/>
      <c r="G42" s="46"/>
    </row>
    <row r="43" spans="1:7" ht="15" customHeight="1" x14ac:dyDescent="0.3"/>
    <row r="44" spans="1:7" ht="15" customHeight="1" x14ac:dyDescent="0.3"/>
    <row r="45" spans="1:7" ht="15" customHeight="1" x14ac:dyDescent="0.3">
      <c r="A45" s="174" t="s">
        <v>92</v>
      </c>
      <c r="B45" s="174"/>
      <c r="C45" s="174"/>
      <c r="D45" s="174"/>
      <c r="E45" s="174"/>
      <c r="F45" s="174"/>
      <c r="G45" s="174"/>
    </row>
    <row r="46" spans="1:7" ht="15" customHeight="1" x14ac:dyDescent="0.3">
      <c r="A46" s="174" t="s">
        <v>100</v>
      </c>
      <c r="B46" s="174"/>
      <c r="C46" s="174"/>
      <c r="D46" s="174"/>
      <c r="E46" s="174"/>
      <c r="F46" s="174"/>
      <c r="G46" s="174"/>
    </row>
    <row r="47" spans="1:7" ht="15" customHeight="1" x14ac:dyDescent="0.3">
      <c r="A47" s="51" t="s">
        <v>103</v>
      </c>
      <c r="B47" s="31"/>
      <c r="C47" s="31" t="s">
        <v>73</v>
      </c>
      <c r="D47" s="31" t="s">
        <v>74</v>
      </c>
      <c r="E47" s="31" t="s">
        <v>75</v>
      </c>
      <c r="F47" s="31" t="s">
        <v>76</v>
      </c>
      <c r="G47" s="31" t="s">
        <v>4</v>
      </c>
    </row>
    <row r="48" spans="1:7" ht="15" customHeight="1" x14ac:dyDescent="0.3">
      <c r="A48" s="179" t="s">
        <v>26</v>
      </c>
      <c r="B48" s="10" t="s">
        <v>0</v>
      </c>
      <c r="C48" s="35">
        <v>66</v>
      </c>
      <c r="D48" s="35">
        <v>349</v>
      </c>
      <c r="E48" s="35">
        <v>360</v>
      </c>
      <c r="F48" s="35">
        <v>101</v>
      </c>
      <c r="G48" s="36">
        <f t="shared" ref="G48:G57" si="9">SUM(C48:F48)</f>
        <v>876</v>
      </c>
    </row>
    <row r="49" spans="1:8" ht="15" customHeight="1" x14ac:dyDescent="0.3">
      <c r="A49" s="179"/>
      <c r="B49" s="10" t="s">
        <v>1</v>
      </c>
      <c r="C49" s="35">
        <v>663</v>
      </c>
      <c r="D49" s="35">
        <v>3975</v>
      </c>
      <c r="E49" s="35">
        <v>3310</v>
      </c>
      <c r="F49" s="35">
        <v>719</v>
      </c>
      <c r="G49" s="36">
        <f t="shared" si="9"/>
        <v>8667</v>
      </c>
    </row>
    <row r="50" spans="1:8" ht="15" customHeight="1" x14ac:dyDescent="0.3">
      <c r="A50" s="179"/>
      <c r="B50" s="10" t="s">
        <v>2</v>
      </c>
      <c r="C50" s="35">
        <v>1605</v>
      </c>
      <c r="D50" s="35">
        <v>8441</v>
      </c>
      <c r="E50" s="35">
        <v>6943</v>
      </c>
      <c r="F50" s="35">
        <v>1503</v>
      </c>
      <c r="G50" s="36">
        <f t="shared" si="9"/>
        <v>18492</v>
      </c>
    </row>
    <row r="51" spans="1:8" ht="15" customHeight="1" x14ac:dyDescent="0.3">
      <c r="A51" s="180" t="s">
        <v>27</v>
      </c>
      <c r="B51" s="32" t="s">
        <v>0</v>
      </c>
      <c r="C51" s="33">
        <v>21</v>
      </c>
      <c r="D51" s="33">
        <v>115</v>
      </c>
      <c r="E51" s="33">
        <v>222</v>
      </c>
      <c r="F51" s="33">
        <v>130</v>
      </c>
      <c r="G51" s="34">
        <f t="shared" si="9"/>
        <v>488</v>
      </c>
    </row>
    <row r="52" spans="1:8" ht="15" customHeight="1" x14ac:dyDescent="0.3">
      <c r="A52" s="180"/>
      <c r="B52" s="32" t="s">
        <v>1</v>
      </c>
      <c r="C52" s="33">
        <v>187</v>
      </c>
      <c r="D52" s="33">
        <v>837</v>
      </c>
      <c r="E52" s="33">
        <v>1361</v>
      </c>
      <c r="F52" s="33">
        <v>656</v>
      </c>
      <c r="G52" s="34">
        <f t="shared" si="9"/>
        <v>3041</v>
      </c>
    </row>
    <row r="53" spans="1:8" ht="15" customHeight="1" x14ac:dyDescent="0.3">
      <c r="A53" s="180"/>
      <c r="B53" s="32" t="s">
        <v>2</v>
      </c>
      <c r="C53" s="33">
        <v>431</v>
      </c>
      <c r="D53" s="33">
        <v>2018</v>
      </c>
      <c r="E53" s="33">
        <v>3142</v>
      </c>
      <c r="F53" s="33">
        <v>1468</v>
      </c>
      <c r="G53" s="34">
        <f t="shared" si="9"/>
        <v>7059</v>
      </c>
    </row>
    <row r="54" spans="1:8" ht="15" customHeight="1" x14ac:dyDescent="0.3">
      <c r="A54" s="179" t="s">
        <v>28</v>
      </c>
      <c r="B54" s="10" t="s">
        <v>0</v>
      </c>
      <c r="C54" s="35">
        <v>17</v>
      </c>
      <c r="D54" s="35">
        <v>220</v>
      </c>
      <c r="E54" s="35">
        <v>330</v>
      </c>
      <c r="F54" s="35">
        <v>113</v>
      </c>
      <c r="G54" s="36">
        <f t="shared" si="9"/>
        <v>680</v>
      </c>
    </row>
    <row r="55" spans="1:8" ht="15" customHeight="1" x14ac:dyDescent="0.3">
      <c r="A55" s="179"/>
      <c r="B55" s="10" t="s">
        <v>1</v>
      </c>
      <c r="C55" s="35">
        <v>200</v>
      </c>
      <c r="D55" s="35">
        <v>1415</v>
      </c>
      <c r="E55" s="35">
        <v>1942</v>
      </c>
      <c r="F55" s="35">
        <v>639</v>
      </c>
      <c r="G55" s="36">
        <f t="shared" si="9"/>
        <v>4196</v>
      </c>
    </row>
    <row r="56" spans="1:8" ht="15" customHeight="1" x14ac:dyDescent="0.3">
      <c r="A56" s="179"/>
      <c r="B56" s="10" t="s">
        <v>2</v>
      </c>
      <c r="C56" s="35">
        <v>459</v>
      </c>
      <c r="D56" s="35">
        <v>3662</v>
      </c>
      <c r="E56" s="35">
        <v>4494</v>
      </c>
      <c r="F56" s="35">
        <v>1439</v>
      </c>
      <c r="G56" s="36">
        <f t="shared" si="9"/>
        <v>10054</v>
      </c>
    </row>
    <row r="57" spans="1:8" ht="15" customHeight="1" x14ac:dyDescent="0.3">
      <c r="A57" s="180" t="s">
        <v>29</v>
      </c>
      <c r="B57" s="32" t="s">
        <v>0</v>
      </c>
      <c r="C57" s="33">
        <v>38</v>
      </c>
      <c r="D57" s="33">
        <v>521</v>
      </c>
      <c r="E57" s="33">
        <v>613</v>
      </c>
      <c r="F57" s="33">
        <v>153</v>
      </c>
      <c r="G57" s="34">
        <f t="shared" si="9"/>
        <v>1325</v>
      </c>
    </row>
    <row r="58" spans="1:8" ht="15" customHeight="1" x14ac:dyDescent="0.3">
      <c r="A58" s="180"/>
      <c r="B58" s="32" t="s">
        <v>1</v>
      </c>
      <c r="C58" s="33">
        <v>172</v>
      </c>
      <c r="D58" s="33">
        <v>3122</v>
      </c>
      <c r="E58" s="33">
        <v>3872</v>
      </c>
      <c r="F58" s="33">
        <v>951</v>
      </c>
      <c r="G58" s="34">
        <f t="shared" ref="G58:G59" si="10">SUM(C58:F58)</f>
        <v>8117</v>
      </c>
    </row>
    <row r="59" spans="1:8" ht="15" customHeight="1" x14ac:dyDescent="0.3">
      <c r="A59" s="180"/>
      <c r="B59" s="32" t="s">
        <v>2</v>
      </c>
      <c r="C59" s="33">
        <v>466</v>
      </c>
      <c r="D59" s="33">
        <v>8163</v>
      </c>
      <c r="E59" s="33">
        <v>9167</v>
      </c>
      <c r="F59" s="33">
        <v>2162</v>
      </c>
      <c r="G59" s="34">
        <f t="shared" si="10"/>
        <v>19958</v>
      </c>
    </row>
    <row r="60" spans="1:8" ht="15" customHeight="1" x14ac:dyDescent="0.3">
      <c r="A60" s="178" t="s">
        <v>4</v>
      </c>
      <c r="B60" s="37" t="s">
        <v>0</v>
      </c>
      <c r="C60" s="38">
        <f t="shared" ref="C60:G62" si="11">C48+C51+C54+C57</f>
        <v>142</v>
      </c>
      <c r="D60" s="38">
        <f t="shared" si="11"/>
        <v>1205</v>
      </c>
      <c r="E60" s="38">
        <f t="shared" si="11"/>
        <v>1525</v>
      </c>
      <c r="F60" s="38">
        <f t="shared" si="11"/>
        <v>497</v>
      </c>
      <c r="G60" s="38">
        <f t="shared" si="11"/>
        <v>3369</v>
      </c>
    </row>
    <row r="61" spans="1:8" ht="15" customHeight="1" x14ac:dyDescent="0.3">
      <c r="A61" s="178"/>
      <c r="B61" s="37" t="s">
        <v>1</v>
      </c>
      <c r="C61" s="38">
        <f t="shared" si="11"/>
        <v>1222</v>
      </c>
      <c r="D61" s="38">
        <f t="shared" si="11"/>
        <v>9349</v>
      </c>
      <c r="E61" s="38">
        <f t="shared" si="11"/>
        <v>10485</v>
      </c>
      <c r="F61" s="38">
        <f t="shared" si="11"/>
        <v>2965</v>
      </c>
      <c r="G61" s="38">
        <f t="shared" si="11"/>
        <v>24021</v>
      </c>
    </row>
    <row r="62" spans="1:8" ht="15" customHeight="1" x14ac:dyDescent="0.3">
      <c r="A62" s="178"/>
      <c r="B62" s="37" t="s">
        <v>2</v>
      </c>
      <c r="C62" s="38">
        <f t="shared" si="11"/>
        <v>2961</v>
      </c>
      <c r="D62" s="38">
        <f t="shared" si="11"/>
        <v>22284</v>
      </c>
      <c r="E62" s="38">
        <f t="shared" si="11"/>
        <v>23746</v>
      </c>
      <c r="F62" s="38">
        <f t="shared" si="11"/>
        <v>6572</v>
      </c>
      <c r="G62" s="38">
        <f t="shared" si="11"/>
        <v>55563</v>
      </c>
    </row>
    <row r="63" spans="1:8" ht="15" customHeight="1" x14ac:dyDescent="0.3">
      <c r="A63" s="47" t="s">
        <v>129</v>
      </c>
      <c r="B63" s="48"/>
      <c r="C63" s="48"/>
      <c r="D63" s="48"/>
      <c r="E63" s="39"/>
      <c r="F63" s="39"/>
      <c r="G63" s="39"/>
      <c r="H63" s="39"/>
    </row>
  </sheetData>
  <mergeCells count="21">
    <mergeCell ref="A15:A17"/>
    <mergeCell ref="A18:A20"/>
    <mergeCell ref="A3:G3"/>
    <mergeCell ref="A4:G4"/>
    <mergeCell ref="A6:A8"/>
    <mergeCell ref="A9:A11"/>
    <mergeCell ref="A12:A14"/>
    <mergeCell ref="A60:A62"/>
    <mergeCell ref="A54:A56"/>
    <mergeCell ref="A57:A59"/>
    <mergeCell ref="A45:G45"/>
    <mergeCell ref="A46:G46"/>
    <mergeCell ref="A48:A50"/>
    <mergeCell ref="A51:A53"/>
    <mergeCell ref="A36:A38"/>
    <mergeCell ref="A39:A41"/>
    <mergeCell ref="A24:G24"/>
    <mergeCell ref="A25:G25"/>
    <mergeCell ref="A27:A29"/>
    <mergeCell ref="A30:A32"/>
    <mergeCell ref="A33:A35"/>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&amp;L&amp;F&amp;C&amp;P&amp;R&amp;A</oddFooter>
  </headerFooter>
  <rowBreaks count="2" manualBreakCount="2">
    <brk id="21" max="16383" man="1"/>
    <brk id="42"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3:R33"/>
  <sheetViews>
    <sheetView showGridLines="0" zoomScale="90" zoomScaleNormal="90" workbookViewId="0">
      <pane xSplit="1" topLeftCell="B1" activePane="topRight" state="frozen"/>
      <selection pane="topRight" activeCell="Z28" sqref="Z28"/>
    </sheetView>
  </sheetViews>
  <sheetFormatPr defaultRowHeight="10.199999999999999" x14ac:dyDescent="0.3"/>
  <cols>
    <col min="1" max="1" width="14.33203125" style="41" customWidth="1"/>
    <col min="2" max="2" width="25.109375" style="41" customWidth="1"/>
    <col min="3" max="8" width="11.33203125" style="41" customWidth="1"/>
    <col min="9" max="10" width="13.21875" style="41" bestFit="1" customWidth="1"/>
    <col min="11" max="14" width="11.33203125" style="41" customWidth="1"/>
    <col min="15" max="16384" width="8.88671875" style="41"/>
  </cols>
  <sheetData>
    <row r="3" spans="1:14" ht="15" customHeight="1" x14ac:dyDescent="0.3">
      <c r="A3" s="181" t="s">
        <v>138</v>
      </c>
      <c r="B3" s="181"/>
      <c r="C3" s="181"/>
      <c r="D3" s="181"/>
      <c r="E3" s="181"/>
      <c r="F3" s="181"/>
      <c r="G3" s="181"/>
      <c r="H3" s="181"/>
      <c r="I3" s="181"/>
      <c r="J3" s="181"/>
      <c r="K3" s="181"/>
      <c r="L3" s="181"/>
      <c r="M3" s="181"/>
      <c r="N3" s="181"/>
    </row>
    <row r="4" spans="1:14" ht="20.399999999999999" x14ac:dyDescent="0.3">
      <c r="A4" s="60" t="s">
        <v>57</v>
      </c>
      <c r="B4" s="61"/>
      <c r="C4" s="59">
        <v>2010</v>
      </c>
      <c r="D4" s="59">
        <v>2011</v>
      </c>
      <c r="E4" s="59">
        <v>2012</v>
      </c>
      <c r="F4" s="59">
        <v>2013</v>
      </c>
      <c r="G4" s="59">
        <v>2014</v>
      </c>
      <c r="H4" s="59">
        <v>2015</v>
      </c>
      <c r="I4" s="59">
        <v>2016</v>
      </c>
      <c r="J4" s="59">
        <v>2017</v>
      </c>
      <c r="K4" s="59">
        <v>2018</v>
      </c>
      <c r="L4" s="59">
        <v>2019</v>
      </c>
      <c r="M4" s="59">
        <v>2020</v>
      </c>
      <c r="N4" s="59">
        <v>2021</v>
      </c>
    </row>
    <row r="5" spans="1:14" ht="15" customHeight="1" x14ac:dyDescent="0.3">
      <c r="A5" s="186" t="s">
        <v>26</v>
      </c>
      <c r="B5" s="54" t="s">
        <v>82</v>
      </c>
      <c r="C5" s="53">
        <v>926174</v>
      </c>
      <c r="D5" s="53">
        <v>1056862</v>
      </c>
      <c r="E5" s="53">
        <v>1098649</v>
      </c>
      <c r="F5" s="53">
        <v>1264996</v>
      </c>
      <c r="G5" s="53">
        <v>1328598</v>
      </c>
      <c r="H5" s="53">
        <v>1331789</v>
      </c>
      <c r="I5" s="53">
        <v>1510454</v>
      </c>
      <c r="J5" s="53">
        <v>1634916</v>
      </c>
      <c r="K5" s="53">
        <v>1972517</v>
      </c>
      <c r="L5" s="53">
        <v>2017847</v>
      </c>
      <c r="M5" s="53">
        <v>640732</v>
      </c>
      <c r="N5" s="53">
        <v>1252454</v>
      </c>
    </row>
    <row r="6" spans="1:14" ht="15" customHeight="1" x14ac:dyDescent="0.3">
      <c r="A6" s="186"/>
      <c r="B6" s="54" t="s">
        <v>83</v>
      </c>
      <c r="C6" s="53">
        <v>137552</v>
      </c>
      <c r="D6" s="53">
        <v>138852</v>
      </c>
      <c r="E6" s="53">
        <v>128507</v>
      </c>
      <c r="F6" s="53">
        <v>123694</v>
      </c>
      <c r="G6" s="53">
        <v>133864</v>
      </c>
      <c r="H6" s="53">
        <v>139427</v>
      </c>
      <c r="I6" s="53">
        <v>146543</v>
      </c>
      <c r="J6" s="53">
        <v>133644</v>
      </c>
      <c r="K6" s="53">
        <v>172394</v>
      </c>
      <c r="L6" s="53">
        <v>188475</v>
      </c>
      <c r="M6" s="53">
        <v>86195</v>
      </c>
      <c r="N6" s="53">
        <v>129193</v>
      </c>
    </row>
    <row r="7" spans="1:14" ht="15" customHeight="1" x14ac:dyDescent="0.3">
      <c r="A7" s="186"/>
      <c r="B7" s="54" t="s">
        <v>7</v>
      </c>
      <c r="C7" s="53">
        <v>6889638</v>
      </c>
      <c r="D7" s="53">
        <v>7629757</v>
      </c>
      <c r="E7" s="53">
        <v>7552439</v>
      </c>
      <c r="F7" s="53">
        <v>8658402</v>
      </c>
      <c r="G7" s="53">
        <v>8770111</v>
      </c>
      <c r="H7" s="53">
        <v>8699021</v>
      </c>
      <c r="I7" s="53">
        <v>9745691</v>
      </c>
      <c r="J7" s="53">
        <v>10704899</v>
      </c>
      <c r="K7" s="53">
        <v>12262179</v>
      </c>
      <c r="L7" s="53">
        <v>11961130</v>
      </c>
      <c r="M7" s="53">
        <v>3470962</v>
      </c>
      <c r="N7" s="53">
        <v>7031329</v>
      </c>
    </row>
    <row r="8" spans="1:14" ht="15" customHeight="1" x14ac:dyDescent="0.3">
      <c r="A8" s="186"/>
      <c r="B8" s="54" t="s">
        <v>43</v>
      </c>
      <c r="C8" s="53">
        <v>371021</v>
      </c>
      <c r="D8" s="53">
        <v>355201</v>
      </c>
      <c r="E8" s="53">
        <v>304962</v>
      </c>
      <c r="F8" s="53">
        <v>314052</v>
      </c>
      <c r="G8" s="53">
        <v>326721</v>
      </c>
      <c r="H8" s="53">
        <v>347461</v>
      </c>
      <c r="I8" s="53">
        <v>334427</v>
      </c>
      <c r="J8" s="53">
        <v>313493</v>
      </c>
      <c r="K8" s="53">
        <v>393056</v>
      </c>
      <c r="L8" s="53">
        <v>460081</v>
      </c>
      <c r="M8" s="53">
        <v>191652</v>
      </c>
      <c r="N8" s="53">
        <v>290455</v>
      </c>
    </row>
    <row r="9" spans="1:14" ht="15" customHeight="1" x14ac:dyDescent="0.3">
      <c r="A9" s="186"/>
      <c r="B9" s="54" t="s">
        <v>47</v>
      </c>
      <c r="C9" s="55">
        <v>0.63</v>
      </c>
      <c r="D9" s="55">
        <v>0.65100000000000002</v>
      </c>
      <c r="E9" s="55">
        <v>0.61099999999999999</v>
      </c>
      <c r="F9" s="55">
        <v>0.64200000000000002</v>
      </c>
      <c r="G9" s="55">
        <v>0.66700000000000004</v>
      </c>
      <c r="H9" s="55">
        <v>0.65</v>
      </c>
      <c r="I9" s="55">
        <v>0.70399999999999996</v>
      </c>
      <c r="J9" s="55">
        <v>0.72199999999999998</v>
      </c>
      <c r="K9" s="55">
        <v>0.65400000000000003</v>
      </c>
      <c r="L9" s="55">
        <v>0.60899999999999999</v>
      </c>
      <c r="M9" s="55">
        <v>0.434</v>
      </c>
      <c r="N9" s="55">
        <v>0.54300000000000004</v>
      </c>
    </row>
    <row r="10" spans="1:14" ht="15" customHeight="1" x14ac:dyDescent="0.3">
      <c r="A10" s="185" t="s">
        <v>27</v>
      </c>
      <c r="B10" s="57" t="s">
        <v>82</v>
      </c>
      <c r="C10" s="56">
        <v>319300</v>
      </c>
      <c r="D10" s="56">
        <v>386452</v>
      </c>
      <c r="E10" s="56">
        <v>390138</v>
      </c>
      <c r="F10" s="56">
        <v>430591</v>
      </c>
      <c r="G10" s="56">
        <v>477682</v>
      </c>
      <c r="H10" s="56">
        <v>476938</v>
      </c>
      <c r="I10" s="56">
        <v>573188</v>
      </c>
      <c r="J10" s="56">
        <v>599271</v>
      </c>
      <c r="K10" s="56">
        <v>774752</v>
      </c>
      <c r="L10" s="56">
        <v>689073</v>
      </c>
      <c r="M10" s="56">
        <v>128056</v>
      </c>
      <c r="N10" s="56">
        <v>344584</v>
      </c>
    </row>
    <row r="11" spans="1:14" ht="15" customHeight="1" x14ac:dyDescent="0.3">
      <c r="A11" s="185"/>
      <c r="B11" s="57" t="s">
        <v>83</v>
      </c>
      <c r="C11" s="56">
        <v>69760</v>
      </c>
      <c r="D11" s="56">
        <v>68312</v>
      </c>
      <c r="E11" s="56">
        <v>45555</v>
      </c>
      <c r="F11" s="56">
        <v>40283</v>
      </c>
      <c r="G11" s="56">
        <v>39785</v>
      </c>
      <c r="H11" s="56">
        <v>41511</v>
      </c>
      <c r="I11" s="56">
        <v>41873</v>
      </c>
      <c r="J11" s="56">
        <v>41567</v>
      </c>
      <c r="K11" s="56">
        <v>58038</v>
      </c>
      <c r="L11" s="56">
        <v>58798</v>
      </c>
      <c r="M11" s="56">
        <v>25604</v>
      </c>
      <c r="N11" s="56">
        <v>43991</v>
      </c>
    </row>
    <row r="12" spans="1:14" ht="15" customHeight="1" x14ac:dyDescent="0.3">
      <c r="A12" s="185"/>
      <c r="B12" s="57" t="s">
        <v>7</v>
      </c>
      <c r="C12" s="56">
        <v>2048262</v>
      </c>
      <c r="D12" s="56">
        <v>2455526</v>
      </c>
      <c r="E12" s="56">
        <v>2463175</v>
      </c>
      <c r="F12" s="56">
        <v>2861960</v>
      </c>
      <c r="G12" s="56">
        <v>2924998</v>
      </c>
      <c r="H12" s="56">
        <v>3061610</v>
      </c>
      <c r="I12" s="56">
        <v>3237561</v>
      </c>
      <c r="J12" s="56">
        <v>3302770</v>
      </c>
      <c r="K12" s="56">
        <v>3786189</v>
      </c>
      <c r="L12" s="56">
        <v>3556430</v>
      </c>
      <c r="M12" s="56">
        <v>732206</v>
      </c>
      <c r="N12" s="56">
        <v>1901068</v>
      </c>
    </row>
    <row r="13" spans="1:14" ht="15" customHeight="1" x14ac:dyDescent="0.3">
      <c r="A13" s="185"/>
      <c r="B13" s="57" t="s">
        <v>44</v>
      </c>
      <c r="C13" s="56">
        <v>218824</v>
      </c>
      <c r="D13" s="56">
        <v>200479</v>
      </c>
      <c r="E13" s="56">
        <v>134151</v>
      </c>
      <c r="F13" s="56">
        <v>114600</v>
      </c>
      <c r="G13" s="56">
        <v>112714</v>
      </c>
      <c r="H13" s="56">
        <v>113942</v>
      </c>
      <c r="I13" s="56">
        <v>122180</v>
      </c>
      <c r="J13" s="56">
        <v>116738</v>
      </c>
      <c r="K13" s="56">
        <v>146708</v>
      </c>
      <c r="L13" s="56">
        <v>145197</v>
      </c>
      <c r="M13" s="56">
        <v>59400</v>
      </c>
      <c r="N13" s="56">
        <v>121426</v>
      </c>
    </row>
    <row r="14" spans="1:14" ht="15" customHeight="1" x14ac:dyDescent="0.3">
      <c r="A14" s="185"/>
      <c r="B14" s="57" t="s">
        <v>47</v>
      </c>
      <c r="C14" s="58">
        <v>0.52700000000000002</v>
      </c>
      <c r="D14" s="58">
        <v>0.53100000000000003</v>
      </c>
      <c r="E14" s="58">
        <v>0.53700000000000003</v>
      </c>
      <c r="F14" s="58">
        <v>0.54400000000000004</v>
      </c>
      <c r="G14" s="58">
        <v>0.56699999999999995</v>
      </c>
      <c r="H14" s="58">
        <v>0.58699999999999997</v>
      </c>
      <c r="I14" s="58">
        <v>0.60899999999999999</v>
      </c>
      <c r="J14" s="58">
        <v>0.61699999999999999</v>
      </c>
      <c r="K14" s="58">
        <v>0.59</v>
      </c>
      <c r="L14" s="58">
        <v>0.55100000000000005</v>
      </c>
      <c r="M14" s="58">
        <v>0.312</v>
      </c>
      <c r="N14" s="58">
        <v>0.47799999999999998</v>
      </c>
    </row>
    <row r="15" spans="1:14" ht="15" customHeight="1" x14ac:dyDescent="0.3">
      <c r="A15" s="186" t="s">
        <v>30</v>
      </c>
      <c r="B15" s="54" t="s">
        <v>82</v>
      </c>
      <c r="C15" s="53">
        <v>338688</v>
      </c>
      <c r="D15" s="53">
        <v>367637</v>
      </c>
      <c r="E15" s="53">
        <v>344133</v>
      </c>
      <c r="F15" s="53">
        <v>377514</v>
      </c>
      <c r="G15" s="53">
        <v>404554</v>
      </c>
      <c r="H15" s="53">
        <v>441362</v>
      </c>
      <c r="I15" s="53">
        <v>476432</v>
      </c>
      <c r="J15" s="53">
        <v>622448</v>
      </c>
      <c r="K15" s="53">
        <v>809680</v>
      </c>
      <c r="L15" s="53">
        <v>758072</v>
      </c>
      <c r="M15" s="53">
        <v>164084</v>
      </c>
      <c r="N15" s="53">
        <v>450449</v>
      </c>
    </row>
    <row r="16" spans="1:14" ht="15" customHeight="1" x14ac:dyDescent="0.3">
      <c r="A16" s="186"/>
      <c r="B16" s="54" t="s">
        <v>84</v>
      </c>
      <c r="C16" s="53">
        <v>70540</v>
      </c>
      <c r="D16" s="53">
        <v>58995</v>
      </c>
      <c r="E16" s="53">
        <v>48257</v>
      </c>
      <c r="F16" s="53">
        <v>54861</v>
      </c>
      <c r="G16" s="53">
        <v>46037</v>
      </c>
      <c r="H16" s="53">
        <v>45295</v>
      </c>
      <c r="I16" s="53">
        <v>72787</v>
      </c>
      <c r="J16" s="53">
        <v>61808</v>
      </c>
      <c r="K16" s="53">
        <v>75918</v>
      </c>
      <c r="L16" s="53">
        <v>77046</v>
      </c>
      <c r="M16" s="53">
        <v>43083</v>
      </c>
      <c r="N16" s="53">
        <v>32796</v>
      </c>
    </row>
    <row r="17" spans="1:18" ht="15" customHeight="1" x14ac:dyDescent="0.3">
      <c r="A17" s="186"/>
      <c r="B17" s="54" t="s">
        <v>7</v>
      </c>
      <c r="C17" s="53">
        <v>2864703</v>
      </c>
      <c r="D17" s="53">
        <v>3120476</v>
      </c>
      <c r="E17" s="53">
        <v>2964053</v>
      </c>
      <c r="F17" s="53">
        <v>3253456</v>
      </c>
      <c r="G17" s="53">
        <v>3431974</v>
      </c>
      <c r="H17" s="53">
        <v>3508407</v>
      </c>
      <c r="I17" s="53">
        <v>3714845</v>
      </c>
      <c r="J17" s="53">
        <v>4050269</v>
      </c>
      <c r="K17" s="53">
        <v>4951365</v>
      </c>
      <c r="L17" s="53">
        <v>4544709</v>
      </c>
      <c r="M17" s="53">
        <v>948084</v>
      </c>
      <c r="N17" s="53">
        <v>2401904</v>
      </c>
    </row>
    <row r="18" spans="1:18" ht="15" customHeight="1" x14ac:dyDescent="0.3">
      <c r="A18" s="186"/>
      <c r="B18" s="54" t="s">
        <v>44</v>
      </c>
      <c r="C18" s="53">
        <v>250560</v>
      </c>
      <c r="D18" s="53">
        <v>205701</v>
      </c>
      <c r="E18" s="53">
        <v>166689</v>
      </c>
      <c r="F18" s="53">
        <v>198176</v>
      </c>
      <c r="G18" s="53">
        <v>173865</v>
      </c>
      <c r="H18" s="53">
        <v>159298</v>
      </c>
      <c r="I18" s="53">
        <v>180223</v>
      </c>
      <c r="J18" s="53">
        <v>176748</v>
      </c>
      <c r="K18" s="53">
        <v>229299</v>
      </c>
      <c r="L18" s="53">
        <v>224154</v>
      </c>
      <c r="M18" s="53">
        <v>117057</v>
      </c>
      <c r="N18" s="53">
        <v>93350</v>
      </c>
    </row>
    <row r="19" spans="1:18" ht="15" customHeight="1" x14ac:dyDescent="0.3">
      <c r="A19" s="186"/>
      <c r="B19" s="54" t="s">
        <v>48</v>
      </c>
      <c r="C19" s="55">
        <v>0.60299999999999998</v>
      </c>
      <c r="D19" s="55">
        <v>0.621</v>
      </c>
      <c r="E19" s="55">
        <v>0.56899999999999995</v>
      </c>
      <c r="F19" s="55">
        <v>0.60199999999999998</v>
      </c>
      <c r="G19" s="55">
        <v>0.64100000000000001</v>
      </c>
      <c r="H19" s="55">
        <v>0.61299999999999999</v>
      </c>
      <c r="I19" s="55">
        <v>0.63800000000000001</v>
      </c>
      <c r="J19" s="55">
        <v>0.65600000000000003</v>
      </c>
      <c r="K19" s="55">
        <v>0.61</v>
      </c>
      <c r="L19" s="55">
        <v>0.53500000000000003</v>
      </c>
      <c r="M19" s="55">
        <v>0.30399999999999999</v>
      </c>
      <c r="N19" s="55">
        <v>0.47599999999999998</v>
      </c>
    </row>
    <row r="20" spans="1:18" ht="15" customHeight="1" x14ac:dyDescent="0.3">
      <c r="A20" s="185" t="s">
        <v>29</v>
      </c>
      <c r="B20" s="57" t="s">
        <v>85</v>
      </c>
      <c r="C20" s="56">
        <v>453435</v>
      </c>
      <c r="D20" s="56">
        <v>620040</v>
      </c>
      <c r="E20" s="56">
        <v>577342</v>
      </c>
      <c r="F20" s="56">
        <v>668130</v>
      </c>
      <c r="G20" s="56">
        <v>719802</v>
      </c>
      <c r="H20" s="56">
        <v>732725</v>
      </c>
      <c r="I20" s="56">
        <v>774776</v>
      </c>
      <c r="J20" s="56">
        <v>798154</v>
      </c>
      <c r="K20" s="56">
        <v>1130579</v>
      </c>
      <c r="L20" s="56">
        <v>1108664</v>
      </c>
      <c r="M20" s="56">
        <v>268177</v>
      </c>
      <c r="N20" s="56">
        <v>623150</v>
      </c>
    </row>
    <row r="21" spans="1:18" ht="15" customHeight="1" x14ac:dyDescent="0.3">
      <c r="A21" s="185"/>
      <c r="B21" s="57" t="s">
        <v>83</v>
      </c>
      <c r="C21" s="56">
        <v>139352</v>
      </c>
      <c r="D21" s="56">
        <v>118460</v>
      </c>
      <c r="E21" s="56">
        <v>98620</v>
      </c>
      <c r="F21" s="56">
        <v>106018</v>
      </c>
      <c r="G21" s="56">
        <v>100588</v>
      </c>
      <c r="H21" s="56">
        <v>107357</v>
      </c>
      <c r="I21" s="56">
        <v>110808</v>
      </c>
      <c r="J21" s="56">
        <v>102116</v>
      </c>
      <c r="K21" s="56">
        <v>129479</v>
      </c>
      <c r="L21" s="56">
        <v>135811</v>
      </c>
      <c r="M21" s="56">
        <v>54686</v>
      </c>
      <c r="N21" s="56">
        <v>94182</v>
      </c>
    </row>
    <row r="22" spans="1:18" ht="15" customHeight="1" x14ac:dyDescent="0.3">
      <c r="A22" s="185"/>
      <c r="B22" s="57" t="s">
        <v>7</v>
      </c>
      <c r="C22" s="56">
        <v>3304821</v>
      </c>
      <c r="D22" s="56">
        <v>3941647</v>
      </c>
      <c r="E22" s="56">
        <v>3785678</v>
      </c>
      <c r="F22" s="56">
        <v>4402387</v>
      </c>
      <c r="G22" s="56">
        <v>4559878</v>
      </c>
      <c r="H22" s="56">
        <v>4888029</v>
      </c>
      <c r="I22" s="56">
        <v>5141346</v>
      </c>
      <c r="J22" s="56">
        <v>5515145</v>
      </c>
      <c r="K22" s="56">
        <v>6872189</v>
      </c>
      <c r="L22" s="56">
        <v>6697946</v>
      </c>
      <c r="M22" s="56">
        <v>1409835</v>
      </c>
      <c r="N22" s="56">
        <v>3305023</v>
      </c>
    </row>
    <row r="23" spans="1:18" ht="15" customHeight="1" x14ac:dyDescent="0.3">
      <c r="A23" s="185"/>
      <c r="B23" s="57" t="s">
        <v>44</v>
      </c>
      <c r="C23" s="56">
        <v>472648</v>
      </c>
      <c r="D23" s="56">
        <v>433234</v>
      </c>
      <c r="E23" s="56">
        <v>312444</v>
      </c>
      <c r="F23" s="56">
        <v>298271</v>
      </c>
      <c r="G23" s="56">
        <v>293514</v>
      </c>
      <c r="H23" s="56">
        <v>317187</v>
      </c>
      <c r="I23" s="56">
        <v>331461</v>
      </c>
      <c r="J23" s="56">
        <v>293851</v>
      </c>
      <c r="K23" s="56">
        <v>362110</v>
      </c>
      <c r="L23" s="56">
        <v>372894</v>
      </c>
      <c r="M23" s="56">
        <v>153935</v>
      </c>
      <c r="N23" s="56">
        <v>294253</v>
      </c>
    </row>
    <row r="24" spans="1:18" ht="15" customHeight="1" x14ac:dyDescent="0.3">
      <c r="A24" s="185"/>
      <c r="B24" s="57" t="s">
        <v>47</v>
      </c>
      <c r="C24" s="58">
        <v>0.55700000000000005</v>
      </c>
      <c r="D24" s="58">
        <v>0.59099999999999997</v>
      </c>
      <c r="E24" s="58">
        <v>0.53700000000000003</v>
      </c>
      <c r="F24" s="58">
        <v>0.59</v>
      </c>
      <c r="G24" s="58">
        <v>0.56799999999999995</v>
      </c>
      <c r="H24" s="58">
        <v>0.59399999999999997</v>
      </c>
      <c r="I24" s="58">
        <v>0.60599999999999998</v>
      </c>
      <c r="J24" s="58">
        <v>0.61899999999999999</v>
      </c>
      <c r="K24" s="58">
        <v>0.57999999999999996</v>
      </c>
      <c r="L24" s="58">
        <v>0.55000000000000004</v>
      </c>
      <c r="M24" s="58">
        <v>0.312</v>
      </c>
      <c r="N24" s="58">
        <v>0.47799999999999998</v>
      </c>
    </row>
    <row r="25" spans="1:18" ht="15" customHeight="1" x14ac:dyDescent="0.3">
      <c r="A25" s="184" t="s">
        <v>4</v>
      </c>
      <c r="B25" s="62" t="s">
        <v>82</v>
      </c>
      <c r="C25" s="63">
        <f t="shared" ref="C25:I25" si="0">C20+C15+C10+C5</f>
        <v>2037597</v>
      </c>
      <c r="D25" s="63">
        <f t="shared" si="0"/>
        <v>2430991</v>
      </c>
      <c r="E25" s="63">
        <f t="shared" si="0"/>
        <v>2410262</v>
      </c>
      <c r="F25" s="63">
        <f t="shared" si="0"/>
        <v>2741231</v>
      </c>
      <c r="G25" s="63">
        <f t="shared" si="0"/>
        <v>2930636</v>
      </c>
      <c r="H25" s="63">
        <f t="shared" si="0"/>
        <v>2982814</v>
      </c>
      <c r="I25" s="63">
        <f t="shared" si="0"/>
        <v>3334850</v>
      </c>
      <c r="J25" s="63">
        <f t="shared" ref="J25:K25" si="1">J20+J15+J10+J5</f>
        <v>3654789</v>
      </c>
      <c r="K25" s="63">
        <f t="shared" si="1"/>
        <v>4687528</v>
      </c>
      <c r="L25" s="63">
        <f t="shared" ref="L25:M25" si="2">L20+L15+L10+L5</f>
        <v>4573656</v>
      </c>
      <c r="M25" s="63">
        <f t="shared" si="2"/>
        <v>1201049</v>
      </c>
      <c r="N25" s="63">
        <f t="shared" ref="N25" si="3">N20+N15+N10+N5</f>
        <v>2670637</v>
      </c>
    </row>
    <row r="26" spans="1:18" ht="15" customHeight="1" x14ac:dyDescent="0.3">
      <c r="A26" s="184"/>
      <c r="B26" s="62" t="s">
        <v>83</v>
      </c>
      <c r="C26" s="63">
        <f>C6+C11+C16+C21</f>
        <v>417204</v>
      </c>
      <c r="D26" s="63">
        <f t="shared" ref="D26:G26" si="4">D6+D11+D16+D21</f>
        <v>384619</v>
      </c>
      <c r="E26" s="63">
        <f t="shared" si="4"/>
        <v>320939</v>
      </c>
      <c r="F26" s="63">
        <f t="shared" si="4"/>
        <v>324856</v>
      </c>
      <c r="G26" s="63">
        <f t="shared" si="4"/>
        <v>320274</v>
      </c>
      <c r="H26" s="63">
        <f t="shared" ref="H26:I26" si="5">H6+H11+H16+H21</f>
        <v>333590</v>
      </c>
      <c r="I26" s="63">
        <f t="shared" si="5"/>
        <v>372011</v>
      </c>
      <c r="J26" s="63">
        <f t="shared" ref="J26:K26" si="6">J6+J11+J16+J21</f>
        <v>339135</v>
      </c>
      <c r="K26" s="63">
        <f t="shared" si="6"/>
        <v>435829</v>
      </c>
      <c r="L26" s="63">
        <f t="shared" ref="L26:M26" si="7">L6+L11+L16+L21</f>
        <v>460130</v>
      </c>
      <c r="M26" s="63">
        <f t="shared" si="7"/>
        <v>209568</v>
      </c>
      <c r="N26" s="63">
        <f t="shared" ref="N26" si="8">N6+N11+N16+N21</f>
        <v>300162</v>
      </c>
    </row>
    <row r="27" spans="1:18" ht="15" customHeight="1" x14ac:dyDescent="0.3">
      <c r="A27" s="184"/>
      <c r="B27" s="62" t="s">
        <v>7</v>
      </c>
      <c r="C27" s="63">
        <f>C7+C12+C17+C22</f>
        <v>15107424</v>
      </c>
      <c r="D27" s="63">
        <f t="shared" ref="D27:I27" si="9">D7+D12+D17+D22</f>
        <v>17147406</v>
      </c>
      <c r="E27" s="63">
        <f t="shared" si="9"/>
        <v>16765345</v>
      </c>
      <c r="F27" s="63">
        <f t="shared" si="9"/>
        <v>19176205</v>
      </c>
      <c r="G27" s="63">
        <f t="shared" si="9"/>
        <v>19686961</v>
      </c>
      <c r="H27" s="63">
        <f t="shared" si="9"/>
        <v>20157067</v>
      </c>
      <c r="I27" s="63">
        <f t="shared" si="9"/>
        <v>21839443</v>
      </c>
      <c r="J27" s="63">
        <f t="shared" ref="J27:K27" si="10">J7+J12+J17+J22</f>
        <v>23573083</v>
      </c>
      <c r="K27" s="63">
        <f t="shared" si="10"/>
        <v>27871922</v>
      </c>
      <c r="L27" s="63">
        <f t="shared" ref="L27:M27" si="11">L7+L12+L17+L22</f>
        <v>26760215</v>
      </c>
      <c r="M27" s="63">
        <f t="shared" si="11"/>
        <v>6561087</v>
      </c>
      <c r="N27" s="63">
        <f t="shared" ref="N27" si="12">N7+N12+N17+N22</f>
        <v>14639324</v>
      </c>
    </row>
    <row r="28" spans="1:18" ht="15" customHeight="1" x14ac:dyDescent="0.3">
      <c r="A28" s="184"/>
      <c r="B28" s="62" t="s">
        <v>44</v>
      </c>
      <c r="C28" s="63">
        <f>C8+C13+C18+C23</f>
        <v>1313053</v>
      </c>
      <c r="D28" s="63">
        <f t="shared" ref="D28:G28" si="13">D8+D13+D18+D23</f>
        <v>1194615</v>
      </c>
      <c r="E28" s="63">
        <f t="shared" si="13"/>
        <v>918246</v>
      </c>
      <c r="F28" s="63">
        <f t="shared" si="13"/>
        <v>925099</v>
      </c>
      <c r="G28" s="63">
        <f t="shared" si="13"/>
        <v>906814</v>
      </c>
      <c r="H28" s="63">
        <f t="shared" ref="H28:I28" si="14">H8+H13+H18+H23</f>
        <v>937888</v>
      </c>
      <c r="I28" s="63">
        <f t="shared" si="14"/>
        <v>968291</v>
      </c>
      <c r="J28" s="63">
        <f t="shared" ref="J28:K28" si="15">J8+J13+J18+J23</f>
        <v>900830</v>
      </c>
      <c r="K28" s="63">
        <f t="shared" si="15"/>
        <v>1131173</v>
      </c>
      <c r="L28" s="63">
        <f t="shared" ref="L28:M28" si="16">L8+L13+L18+L23</f>
        <v>1202326</v>
      </c>
      <c r="M28" s="63">
        <f t="shared" si="16"/>
        <v>522044</v>
      </c>
      <c r="N28" s="63">
        <f t="shared" ref="N28" si="17">N8+N13+N18+N23</f>
        <v>799484</v>
      </c>
    </row>
    <row r="29" spans="1:18" ht="15" customHeight="1" x14ac:dyDescent="0.3">
      <c r="A29" s="184"/>
      <c r="B29" s="62" t="s">
        <v>47</v>
      </c>
      <c r="C29" s="64">
        <v>0.59099999999999997</v>
      </c>
      <c r="D29" s="64">
        <v>0.61099999999999999</v>
      </c>
      <c r="E29" s="64">
        <v>0.57299999999999995</v>
      </c>
      <c r="F29" s="64">
        <v>0.60599999999999998</v>
      </c>
      <c r="G29" s="64">
        <v>0.621</v>
      </c>
      <c r="H29" s="64">
        <v>0.61899999999999999</v>
      </c>
      <c r="I29" s="64">
        <v>0.65200000000000002</v>
      </c>
      <c r="J29" s="64">
        <v>0.66799999999999993</v>
      </c>
      <c r="K29" s="64">
        <v>0.61699999999999999</v>
      </c>
      <c r="L29" s="64">
        <v>0.57199999999999995</v>
      </c>
      <c r="M29" s="64">
        <v>0.36299999999999999</v>
      </c>
      <c r="N29" s="64">
        <v>0.50700000000000001</v>
      </c>
    </row>
    <row r="30" spans="1:18" ht="15" customHeight="1" x14ac:dyDescent="0.3">
      <c r="A30" s="182" t="s">
        <v>130</v>
      </c>
      <c r="B30" s="182"/>
      <c r="C30" s="182"/>
      <c r="D30" s="182"/>
      <c r="E30" s="182"/>
      <c r="F30" s="182"/>
      <c r="G30" s="182"/>
      <c r="H30" s="182"/>
      <c r="I30" s="182"/>
      <c r="J30" s="182"/>
      <c r="K30" s="182"/>
      <c r="L30" s="182"/>
      <c r="M30" s="182"/>
      <c r="N30" s="152"/>
      <c r="O30" s="52"/>
      <c r="P30" s="52"/>
      <c r="Q30" s="52"/>
      <c r="R30" s="52"/>
    </row>
    <row r="31" spans="1:18" ht="25.8" customHeight="1" x14ac:dyDescent="0.3">
      <c r="A31" s="182"/>
      <c r="B31" s="182"/>
      <c r="C31" s="182"/>
      <c r="D31" s="182"/>
      <c r="E31" s="182"/>
      <c r="F31" s="182"/>
      <c r="G31" s="182"/>
      <c r="H31" s="182"/>
      <c r="I31" s="182"/>
      <c r="J31" s="182"/>
      <c r="K31" s="182"/>
      <c r="L31" s="182"/>
      <c r="M31" s="182"/>
      <c r="N31" s="152"/>
    </row>
    <row r="32" spans="1:18" ht="15" customHeight="1" x14ac:dyDescent="0.3">
      <c r="A32" s="183"/>
      <c r="B32" s="183"/>
      <c r="C32" s="183"/>
      <c r="D32" s="183"/>
      <c r="E32" s="183"/>
      <c r="F32" s="183"/>
      <c r="G32" s="183"/>
      <c r="H32" s="183"/>
      <c r="I32" s="183"/>
    </row>
    <row r="33" spans="1:9" x14ac:dyDescent="0.3">
      <c r="A33" s="183"/>
      <c r="B33" s="183"/>
      <c r="C33" s="183"/>
      <c r="D33" s="183"/>
      <c r="E33" s="183"/>
      <c r="F33" s="183"/>
      <c r="G33" s="183"/>
      <c r="H33" s="183"/>
      <c r="I33" s="183"/>
    </row>
  </sheetData>
  <mergeCells count="8">
    <mergeCell ref="A3:N3"/>
    <mergeCell ref="A30:M31"/>
    <mergeCell ref="A32:I33"/>
    <mergeCell ref="A25:A29"/>
    <mergeCell ref="A20:A24"/>
    <mergeCell ref="A5:A9"/>
    <mergeCell ref="A10:A14"/>
    <mergeCell ref="A15:A19"/>
  </mergeCells>
  <pageMargins left="0.70866141732283472" right="0.70866141732283472" top="0.74803149606299213" bottom="0.74803149606299213" header="0.31496062992125984" footer="0.31496062992125984"/>
  <pageSetup paperSize="9" scale="99" orientation="landscape" verticalDpi="597" r:id="rId1"/>
  <headerFooter>
    <oddHeader>&amp;R&amp;G</oddHeader>
    <oddFooter>&amp;L&amp;F&amp;C&amp;P / &amp;N&amp;R&amp;A</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3F9A8-0F74-451A-9EE3-9A5D7B8798DC}">
  <sheetPr>
    <tabColor theme="7" tint="-0.499984740745262"/>
    <pageSetUpPr fitToPage="1"/>
  </sheetPr>
  <dimension ref="A3:H28"/>
  <sheetViews>
    <sheetView showGridLines="0" zoomScale="90" zoomScaleNormal="90" workbookViewId="0">
      <pane xSplit="1" topLeftCell="B1" activePane="topRight" state="frozen"/>
      <selection pane="topRight" activeCell="C5" sqref="C5:D24"/>
    </sheetView>
  </sheetViews>
  <sheetFormatPr defaultRowHeight="10.199999999999999" x14ac:dyDescent="0.3"/>
  <cols>
    <col min="1" max="1" width="14.33203125" style="41" customWidth="1"/>
    <col min="2" max="2" width="25.109375" style="41" customWidth="1"/>
    <col min="3" max="4" width="11.33203125" style="41" customWidth="1"/>
    <col min="5" max="16384" width="8.88671875" style="41"/>
  </cols>
  <sheetData>
    <row r="3" spans="1:4" ht="27" customHeight="1" x14ac:dyDescent="0.3">
      <c r="A3" s="187" t="s">
        <v>139</v>
      </c>
      <c r="B3" s="187"/>
      <c r="C3" s="187"/>
      <c r="D3" s="187"/>
    </row>
    <row r="4" spans="1:4" ht="20.399999999999999" x14ac:dyDescent="0.3">
      <c r="A4" s="60" t="s">
        <v>57</v>
      </c>
      <c r="B4" s="61"/>
      <c r="C4" s="59">
        <v>2020</v>
      </c>
      <c r="D4" s="59">
        <v>2021</v>
      </c>
    </row>
    <row r="5" spans="1:4" ht="15" customHeight="1" x14ac:dyDescent="0.3">
      <c r="A5" s="186" t="s">
        <v>26</v>
      </c>
      <c r="B5" s="54" t="s">
        <v>82</v>
      </c>
      <c r="C5" s="53">
        <v>39270</v>
      </c>
      <c r="D5" s="53">
        <v>83764</v>
      </c>
    </row>
    <row r="6" spans="1:4" ht="15" customHeight="1" x14ac:dyDescent="0.3">
      <c r="A6" s="186"/>
      <c r="B6" s="54" t="s">
        <v>83</v>
      </c>
      <c r="C6" s="53">
        <v>3976</v>
      </c>
      <c r="D6" s="53">
        <v>4293</v>
      </c>
    </row>
    <row r="7" spans="1:4" ht="15" customHeight="1" x14ac:dyDescent="0.3">
      <c r="A7" s="186"/>
      <c r="B7" s="54" t="s">
        <v>7</v>
      </c>
      <c r="C7" s="53">
        <v>238668</v>
      </c>
      <c r="D7" s="53">
        <v>551502</v>
      </c>
    </row>
    <row r="8" spans="1:4" ht="15" customHeight="1" x14ac:dyDescent="0.3">
      <c r="A8" s="186"/>
      <c r="B8" s="54" t="s">
        <v>43</v>
      </c>
      <c r="C8" s="53">
        <v>17883</v>
      </c>
      <c r="D8" s="53">
        <v>20071</v>
      </c>
    </row>
    <row r="9" spans="1:4" ht="15" customHeight="1" x14ac:dyDescent="0.3">
      <c r="A9" s="185" t="s">
        <v>27</v>
      </c>
      <c r="B9" s="57" t="s">
        <v>82</v>
      </c>
      <c r="C9" s="56">
        <v>18708</v>
      </c>
      <c r="D9" s="56">
        <v>23066</v>
      </c>
    </row>
    <row r="10" spans="1:4" ht="15" customHeight="1" x14ac:dyDescent="0.3">
      <c r="A10" s="185"/>
      <c r="B10" s="57" t="s">
        <v>83</v>
      </c>
      <c r="C10" s="56">
        <v>8350</v>
      </c>
      <c r="D10" s="56">
        <v>6120</v>
      </c>
    </row>
    <row r="11" spans="1:4" ht="15" customHeight="1" x14ac:dyDescent="0.3">
      <c r="A11" s="185"/>
      <c r="B11" s="57" t="s">
        <v>7</v>
      </c>
      <c r="C11" s="56">
        <v>76085</v>
      </c>
      <c r="D11" s="56">
        <v>82601</v>
      </c>
    </row>
    <row r="12" spans="1:4" ht="15" customHeight="1" x14ac:dyDescent="0.3">
      <c r="A12" s="185"/>
      <c r="B12" s="57" t="s">
        <v>44</v>
      </c>
      <c r="C12" s="56">
        <v>22884</v>
      </c>
      <c r="D12" s="56">
        <v>13351</v>
      </c>
    </row>
    <row r="13" spans="1:4" ht="15" customHeight="1" x14ac:dyDescent="0.3">
      <c r="A13" s="186" t="s">
        <v>30</v>
      </c>
      <c r="B13" s="54" t="s">
        <v>82</v>
      </c>
      <c r="C13" s="53">
        <v>26919</v>
      </c>
      <c r="D13" s="53">
        <v>91867</v>
      </c>
    </row>
    <row r="14" spans="1:4" ht="15" customHeight="1" x14ac:dyDescent="0.3">
      <c r="A14" s="186"/>
      <c r="B14" s="54" t="s">
        <v>84</v>
      </c>
      <c r="C14" s="53">
        <v>9573</v>
      </c>
      <c r="D14" s="53">
        <v>11550</v>
      </c>
    </row>
    <row r="15" spans="1:4" ht="15" customHeight="1" x14ac:dyDescent="0.3">
      <c r="A15" s="186"/>
      <c r="B15" s="54" t="s">
        <v>7</v>
      </c>
      <c r="C15" s="53">
        <v>249153</v>
      </c>
      <c r="D15" s="53">
        <v>913187</v>
      </c>
    </row>
    <row r="16" spans="1:4" ht="15" customHeight="1" x14ac:dyDescent="0.3">
      <c r="A16" s="186"/>
      <c r="B16" s="54" t="s">
        <v>44</v>
      </c>
      <c r="C16" s="53">
        <v>45558</v>
      </c>
      <c r="D16" s="53">
        <v>43364</v>
      </c>
    </row>
    <row r="17" spans="1:8" ht="15" customHeight="1" x14ac:dyDescent="0.3">
      <c r="A17" s="185" t="s">
        <v>29</v>
      </c>
      <c r="B17" s="57" t="s">
        <v>85</v>
      </c>
      <c r="C17" s="56">
        <v>59812</v>
      </c>
      <c r="D17" s="56">
        <v>157296</v>
      </c>
    </row>
    <row r="18" spans="1:8" ht="15" customHeight="1" x14ac:dyDescent="0.3">
      <c r="A18" s="185"/>
      <c r="B18" s="57" t="s">
        <v>83</v>
      </c>
      <c r="C18" s="56">
        <v>21613</v>
      </c>
      <c r="D18" s="56">
        <v>36162</v>
      </c>
    </row>
    <row r="19" spans="1:8" ht="15" customHeight="1" x14ac:dyDescent="0.3">
      <c r="A19" s="185"/>
      <c r="B19" s="57" t="s">
        <v>7</v>
      </c>
      <c r="C19" s="56">
        <v>315226</v>
      </c>
      <c r="D19" s="56">
        <v>771405</v>
      </c>
    </row>
    <row r="20" spans="1:8" ht="15" customHeight="1" x14ac:dyDescent="0.3">
      <c r="A20" s="185"/>
      <c r="B20" s="57" t="s">
        <v>44</v>
      </c>
      <c r="C20" s="56">
        <v>77179</v>
      </c>
      <c r="D20" s="56">
        <v>117137</v>
      </c>
    </row>
    <row r="21" spans="1:8" ht="15" customHeight="1" x14ac:dyDescent="0.3">
      <c r="A21" s="184" t="s">
        <v>4</v>
      </c>
      <c r="B21" s="62" t="s">
        <v>82</v>
      </c>
      <c r="C21" s="63">
        <f>C17+C13+C9+C5</f>
        <v>144709</v>
      </c>
      <c r="D21" s="63">
        <f>D17+D13+D9+D5</f>
        <v>355993</v>
      </c>
    </row>
    <row r="22" spans="1:8" ht="15" customHeight="1" x14ac:dyDescent="0.3">
      <c r="A22" s="184"/>
      <c r="B22" s="62" t="s">
        <v>83</v>
      </c>
      <c r="C22" s="63">
        <f t="shared" ref="C22:D24" si="0">C6+C10+C14+C18</f>
        <v>43512</v>
      </c>
      <c r="D22" s="63">
        <f t="shared" si="0"/>
        <v>58125</v>
      </c>
    </row>
    <row r="23" spans="1:8" ht="15" customHeight="1" x14ac:dyDescent="0.3">
      <c r="A23" s="184"/>
      <c r="B23" s="62" t="s">
        <v>7</v>
      </c>
      <c r="C23" s="63">
        <f t="shared" si="0"/>
        <v>879132</v>
      </c>
      <c r="D23" s="63">
        <f t="shared" si="0"/>
        <v>2318695</v>
      </c>
    </row>
    <row r="24" spans="1:8" ht="15" customHeight="1" x14ac:dyDescent="0.3">
      <c r="A24" s="184"/>
      <c r="B24" s="62" t="s">
        <v>44</v>
      </c>
      <c r="C24" s="63">
        <f t="shared" si="0"/>
        <v>163504</v>
      </c>
      <c r="D24" s="63">
        <f t="shared" si="0"/>
        <v>193923</v>
      </c>
    </row>
    <row r="25" spans="1:8" ht="15" customHeight="1" x14ac:dyDescent="0.3">
      <c r="A25" s="182" t="s">
        <v>133</v>
      </c>
      <c r="B25" s="182"/>
      <c r="C25" s="182"/>
      <c r="D25" s="152"/>
      <c r="E25" s="52"/>
      <c r="F25" s="52"/>
      <c r="G25" s="52"/>
      <c r="H25" s="52"/>
    </row>
    <row r="26" spans="1:8" ht="25.8" customHeight="1" x14ac:dyDescent="0.3">
      <c r="A26" s="182"/>
      <c r="B26" s="182"/>
      <c r="C26" s="182"/>
      <c r="D26" s="152"/>
    </row>
    <row r="27" spans="1:8" ht="15" customHeight="1" x14ac:dyDescent="0.3">
      <c r="A27" s="183"/>
      <c r="B27" s="183"/>
    </row>
    <row r="28" spans="1:8" x14ac:dyDescent="0.3">
      <c r="A28" s="183"/>
      <c r="B28" s="183"/>
    </row>
  </sheetData>
  <mergeCells count="8">
    <mergeCell ref="A25:C26"/>
    <mergeCell ref="A27:B28"/>
    <mergeCell ref="A3:D3"/>
    <mergeCell ref="A5:A8"/>
    <mergeCell ref="A9:A12"/>
    <mergeCell ref="A13:A16"/>
    <mergeCell ref="A17:A20"/>
    <mergeCell ref="A21:A24"/>
  </mergeCells>
  <pageMargins left="0.70866141732283472" right="0.70866141732283472" top="0.74803149606299213" bottom="0.74803149606299213" header="0.31496062992125984" footer="0.31496062992125984"/>
  <pageSetup paperSize="9" scale="99" orientation="landscape" verticalDpi="597" r:id="rId1"/>
  <headerFooter>
    <oddHeader>&amp;R&amp;G</oddHeader>
    <oddFooter>&amp;L&amp;F&amp;C&amp;P / &amp;N&amp;R&amp;A</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3:J175"/>
  <sheetViews>
    <sheetView showGridLines="0" zoomScaleNormal="100" workbookViewId="0">
      <selection activeCell="G5" sqref="G5:J17"/>
    </sheetView>
  </sheetViews>
  <sheetFormatPr defaultRowHeight="10.199999999999999" x14ac:dyDescent="0.3"/>
  <cols>
    <col min="1" max="1" width="11.33203125" style="74" bestFit="1" customWidth="1"/>
    <col min="2" max="3" width="11.6640625" style="10" bestFit="1" customWidth="1"/>
    <col min="4" max="4" width="9.109375" style="10" customWidth="1"/>
    <col min="5" max="5" width="11.6640625" style="10" bestFit="1" customWidth="1"/>
    <col min="6" max="6" width="11.33203125" style="10" bestFit="1" customWidth="1"/>
    <col min="7" max="7" width="10.33203125" style="10" bestFit="1" customWidth="1"/>
    <col min="8" max="8" width="9.6640625" style="10" bestFit="1" customWidth="1"/>
    <col min="9" max="9" width="8.33203125" style="10" bestFit="1" customWidth="1"/>
    <col min="10" max="10" width="10.33203125" style="10" bestFit="1" customWidth="1"/>
    <col min="11" max="16384" width="8.88671875" style="10"/>
  </cols>
  <sheetData>
    <row r="3" spans="1:10" ht="17.100000000000001" customHeight="1" x14ac:dyDescent="0.3">
      <c r="A3" s="188" t="s">
        <v>46</v>
      </c>
      <c r="B3" s="188"/>
      <c r="C3" s="188"/>
      <c r="D3" s="188"/>
      <c r="E3" s="188"/>
      <c r="F3" s="188" t="s">
        <v>58</v>
      </c>
      <c r="G3" s="188"/>
      <c r="H3" s="188"/>
      <c r="I3" s="188"/>
      <c r="J3" s="188"/>
    </row>
    <row r="4" spans="1:10" ht="17.100000000000001" customHeight="1" x14ac:dyDescent="0.3">
      <c r="A4" s="65"/>
      <c r="B4" s="66" t="s">
        <v>32</v>
      </c>
      <c r="C4" s="66" t="s">
        <v>42</v>
      </c>
      <c r="D4" s="66" t="s">
        <v>41</v>
      </c>
      <c r="E4" s="66" t="s">
        <v>4</v>
      </c>
      <c r="F4" s="65"/>
      <c r="G4" s="66" t="s">
        <v>32</v>
      </c>
      <c r="H4" s="66" t="s">
        <v>42</v>
      </c>
      <c r="I4" s="66" t="s">
        <v>41</v>
      </c>
      <c r="J4" s="66" t="s">
        <v>4</v>
      </c>
    </row>
    <row r="5" spans="1:10" ht="17.100000000000001" customHeight="1" x14ac:dyDescent="0.3">
      <c r="A5" s="67">
        <v>2022</v>
      </c>
      <c r="B5" s="66">
        <f>SUM(B6:B17)</f>
        <v>3405728</v>
      </c>
      <c r="C5" s="66">
        <f t="shared" ref="C5:E5" si="0">SUM(C6:C17)</f>
        <v>1296959</v>
      </c>
      <c r="D5" s="66">
        <f t="shared" si="0"/>
        <v>0</v>
      </c>
      <c r="E5" s="66">
        <f t="shared" si="0"/>
        <v>4702687</v>
      </c>
      <c r="F5" s="67">
        <v>2022</v>
      </c>
      <c r="G5" s="66">
        <f>SUM(G6:G17)</f>
        <v>602648</v>
      </c>
      <c r="H5" s="66">
        <f t="shared" ref="H5:J5" si="1">SUM(H6:H17)</f>
        <v>333917</v>
      </c>
      <c r="I5" s="66">
        <f t="shared" si="1"/>
        <v>10947</v>
      </c>
      <c r="J5" s="66">
        <f t="shared" si="1"/>
        <v>947512</v>
      </c>
    </row>
    <row r="6" spans="1:10" ht="17.100000000000001" customHeight="1" x14ac:dyDescent="0.3">
      <c r="A6" s="70" t="s">
        <v>8</v>
      </c>
      <c r="B6" s="71">
        <v>743</v>
      </c>
      <c r="C6" s="71">
        <v>524</v>
      </c>
      <c r="D6" s="71">
        <v>0</v>
      </c>
      <c r="E6" s="71">
        <f>SUM(B6:D6)</f>
        <v>1267</v>
      </c>
      <c r="F6" s="70" t="s">
        <v>8</v>
      </c>
      <c r="G6" s="71">
        <v>32622</v>
      </c>
      <c r="H6" s="71">
        <v>17056</v>
      </c>
      <c r="I6" s="71">
        <v>420</v>
      </c>
      <c r="J6" s="71">
        <f>SUM(G6:I6)</f>
        <v>50098</v>
      </c>
    </row>
    <row r="7" spans="1:10" ht="17.100000000000001" customHeight="1" x14ac:dyDescent="0.3">
      <c r="A7" s="70" t="s">
        <v>9</v>
      </c>
      <c r="B7" s="71">
        <v>538</v>
      </c>
      <c r="C7" s="71">
        <v>899</v>
      </c>
      <c r="D7" s="71">
        <v>0</v>
      </c>
      <c r="E7" s="71">
        <f t="shared" ref="E7:E17" si="2">SUM(B7:D7)</f>
        <v>1437</v>
      </c>
      <c r="F7" s="70" t="s">
        <v>9</v>
      </c>
      <c r="G7" s="71">
        <v>33867</v>
      </c>
      <c r="H7" s="71">
        <v>17505</v>
      </c>
      <c r="I7" s="71">
        <v>367</v>
      </c>
      <c r="J7" s="71">
        <f t="shared" ref="J7:J17" si="3">SUM(G7:I7)</f>
        <v>51739</v>
      </c>
    </row>
    <row r="8" spans="1:10" ht="17.100000000000001" customHeight="1" x14ac:dyDescent="0.3">
      <c r="A8" s="70" t="s">
        <v>10</v>
      </c>
      <c r="B8" s="71">
        <v>8030</v>
      </c>
      <c r="C8" s="71">
        <v>6495</v>
      </c>
      <c r="D8" s="71">
        <v>0</v>
      </c>
      <c r="E8" s="71">
        <f t="shared" si="2"/>
        <v>14525</v>
      </c>
      <c r="F8" s="70" t="s">
        <v>10</v>
      </c>
      <c r="G8" s="71">
        <v>40789</v>
      </c>
      <c r="H8" s="71">
        <v>22125</v>
      </c>
      <c r="I8" s="71">
        <v>490</v>
      </c>
      <c r="J8" s="71">
        <f t="shared" si="3"/>
        <v>63404</v>
      </c>
    </row>
    <row r="9" spans="1:10" ht="17.100000000000001" customHeight="1" x14ac:dyDescent="0.3">
      <c r="A9" s="70" t="s">
        <v>11</v>
      </c>
      <c r="B9" s="71">
        <v>182274</v>
      </c>
      <c r="C9" s="71">
        <v>65338</v>
      </c>
      <c r="D9" s="71">
        <v>0</v>
      </c>
      <c r="E9" s="71">
        <f t="shared" si="2"/>
        <v>247612</v>
      </c>
      <c r="F9" s="70" t="s">
        <v>11</v>
      </c>
      <c r="G9" s="71">
        <v>50941</v>
      </c>
      <c r="H9" s="71">
        <v>27954</v>
      </c>
      <c r="I9" s="71">
        <v>1003</v>
      </c>
      <c r="J9" s="71">
        <f t="shared" si="3"/>
        <v>79898</v>
      </c>
    </row>
    <row r="10" spans="1:10" ht="17.100000000000001" customHeight="1" x14ac:dyDescent="0.3">
      <c r="A10" s="70" t="s">
        <v>12</v>
      </c>
      <c r="B10" s="71">
        <v>383421</v>
      </c>
      <c r="C10" s="71">
        <v>149335</v>
      </c>
      <c r="D10" s="71">
        <v>0</v>
      </c>
      <c r="E10" s="71">
        <f t="shared" si="2"/>
        <v>532756</v>
      </c>
      <c r="F10" s="70" t="s">
        <v>12</v>
      </c>
      <c r="G10" s="71">
        <v>49449</v>
      </c>
      <c r="H10" s="71">
        <v>28657</v>
      </c>
      <c r="I10" s="71">
        <v>807</v>
      </c>
      <c r="J10" s="71">
        <f t="shared" si="3"/>
        <v>78913</v>
      </c>
    </row>
    <row r="11" spans="1:10" ht="17.100000000000001" customHeight="1" x14ac:dyDescent="0.3">
      <c r="A11" s="70" t="s">
        <v>13</v>
      </c>
      <c r="B11" s="71">
        <v>543894</v>
      </c>
      <c r="C11" s="71">
        <v>226846</v>
      </c>
      <c r="D11" s="71">
        <v>0</v>
      </c>
      <c r="E11" s="71">
        <f t="shared" si="2"/>
        <v>770740</v>
      </c>
      <c r="F11" s="70" t="s">
        <v>13</v>
      </c>
      <c r="G11" s="71">
        <v>55106</v>
      </c>
      <c r="H11" s="71">
        <v>31840</v>
      </c>
      <c r="I11" s="71">
        <v>1132</v>
      </c>
      <c r="J11" s="71">
        <f t="shared" si="3"/>
        <v>88078</v>
      </c>
    </row>
    <row r="12" spans="1:10" ht="17.100000000000001" customHeight="1" x14ac:dyDescent="0.3">
      <c r="A12" s="70" t="s">
        <v>14</v>
      </c>
      <c r="B12" s="71">
        <v>693533</v>
      </c>
      <c r="C12" s="71">
        <v>280186</v>
      </c>
      <c r="D12" s="71">
        <v>0</v>
      </c>
      <c r="E12" s="71">
        <f t="shared" si="2"/>
        <v>973719</v>
      </c>
      <c r="F12" s="70" t="s">
        <v>14</v>
      </c>
      <c r="G12" s="71">
        <v>64152</v>
      </c>
      <c r="H12" s="71">
        <v>36279</v>
      </c>
      <c r="I12" s="71">
        <v>1746</v>
      </c>
      <c r="J12" s="71">
        <f t="shared" si="3"/>
        <v>102177</v>
      </c>
    </row>
    <row r="13" spans="1:10" ht="17.100000000000001" customHeight="1" x14ac:dyDescent="0.3">
      <c r="A13" s="70" t="s">
        <v>15</v>
      </c>
      <c r="B13" s="71">
        <v>683784</v>
      </c>
      <c r="C13" s="71">
        <v>245575</v>
      </c>
      <c r="D13" s="71">
        <v>0</v>
      </c>
      <c r="E13" s="71">
        <f t="shared" si="2"/>
        <v>929359</v>
      </c>
      <c r="F13" s="70" t="s">
        <v>15</v>
      </c>
      <c r="G13" s="71">
        <v>62640</v>
      </c>
      <c r="H13" s="71">
        <v>35466</v>
      </c>
      <c r="I13" s="71">
        <v>1830</v>
      </c>
      <c r="J13" s="71">
        <f t="shared" si="3"/>
        <v>99936</v>
      </c>
    </row>
    <row r="14" spans="1:10" ht="17.100000000000001" customHeight="1" x14ac:dyDescent="0.3">
      <c r="A14" s="70" t="s">
        <v>16</v>
      </c>
      <c r="B14" s="71">
        <v>543074</v>
      </c>
      <c r="C14" s="71">
        <v>207700</v>
      </c>
      <c r="D14" s="71">
        <v>0</v>
      </c>
      <c r="E14" s="71">
        <f t="shared" si="2"/>
        <v>750774</v>
      </c>
      <c r="F14" s="70" t="s">
        <v>16</v>
      </c>
      <c r="G14" s="71">
        <v>57595</v>
      </c>
      <c r="H14" s="71">
        <v>31511</v>
      </c>
      <c r="I14" s="71">
        <v>1088</v>
      </c>
      <c r="J14" s="71">
        <f t="shared" si="3"/>
        <v>90194</v>
      </c>
    </row>
    <row r="15" spans="1:10" ht="17.100000000000001" customHeight="1" x14ac:dyDescent="0.3">
      <c r="A15" s="70" t="s">
        <v>17</v>
      </c>
      <c r="B15" s="71">
        <v>354279</v>
      </c>
      <c r="C15" s="71">
        <v>110799</v>
      </c>
      <c r="D15" s="71">
        <v>0</v>
      </c>
      <c r="E15" s="71">
        <f t="shared" si="2"/>
        <v>465078</v>
      </c>
      <c r="F15" s="70" t="s">
        <v>17</v>
      </c>
      <c r="G15" s="71">
        <v>53650</v>
      </c>
      <c r="H15" s="71">
        <v>31066</v>
      </c>
      <c r="I15" s="71">
        <v>767</v>
      </c>
      <c r="J15" s="71">
        <f t="shared" si="3"/>
        <v>85483</v>
      </c>
    </row>
    <row r="16" spans="1:10" ht="17.100000000000001" customHeight="1" x14ac:dyDescent="0.3">
      <c r="A16" s="70" t="s">
        <v>18</v>
      </c>
      <c r="B16" s="71">
        <v>8814</v>
      </c>
      <c r="C16" s="71">
        <v>1898</v>
      </c>
      <c r="D16" s="71">
        <v>0</v>
      </c>
      <c r="E16" s="71">
        <f t="shared" si="2"/>
        <v>10712</v>
      </c>
      <c r="F16" s="70" t="s">
        <v>18</v>
      </c>
      <c r="G16" s="71">
        <v>49836</v>
      </c>
      <c r="H16" s="71">
        <v>27058</v>
      </c>
      <c r="I16" s="71">
        <v>621</v>
      </c>
      <c r="J16" s="71">
        <f t="shared" si="3"/>
        <v>77515</v>
      </c>
    </row>
    <row r="17" spans="1:10" ht="17.100000000000001" customHeight="1" x14ac:dyDescent="0.3">
      <c r="A17" s="70" t="s">
        <v>19</v>
      </c>
      <c r="B17" s="71">
        <v>3344</v>
      </c>
      <c r="C17" s="71">
        <v>1364</v>
      </c>
      <c r="D17" s="71">
        <v>0</v>
      </c>
      <c r="E17" s="71">
        <f t="shared" si="2"/>
        <v>4708</v>
      </c>
      <c r="F17" s="70" t="s">
        <v>19</v>
      </c>
      <c r="G17" s="71">
        <v>52001</v>
      </c>
      <c r="H17" s="71">
        <v>27400</v>
      </c>
      <c r="I17" s="71">
        <v>676</v>
      </c>
      <c r="J17" s="71">
        <f t="shared" si="3"/>
        <v>80077</v>
      </c>
    </row>
    <row r="18" spans="1:10" ht="17.100000000000001" customHeight="1" x14ac:dyDescent="0.3">
      <c r="A18" s="67">
        <v>2021</v>
      </c>
      <c r="B18" s="66">
        <f>SUM(B19:B30)</f>
        <v>2147374</v>
      </c>
      <c r="C18" s="66">
        <f t="shared" ref="C18:E18" si="4">SUM(C19:C30)</f>
        <v>661440</v>
      </c>
      <c r="D18" s="66">
        <f t="shared" si="4"/>
        <v>0</v>
      </c>
      <c r="E18" s="66">
        <f t="shared" si="4"/>
        <v>2808814</v>
      </c>
      <c r="F18" s="67">
        <v>2021</v>
      </c>
      <c r="G18" s="66">
        <f>SUM(G19:G30)</f>
        <v>368307</v>
      </c>
      <c r="H18" s="66">
        <f t="shared" ref="H18:J18" si="5">SUM(H19:H30)</f>
        <v>222134</v>
      </c>
      <c r="I18" s="66">
        <f t="shared" si="5"/>
        <v>8233</v>
      </c>
      <c r="J18" s="66">
        <f t="shared" si="5"/>
        <v>598674</v>
      </c>
    </row>
    <row r="19" spans="1:10" ht="17.100000000000001" customHeight="1" x14ac:dyDescent="0.3">
      <c r="A19" s="70" t="s">
        <v>8</v>
      </c>
      <c r="B19" s="71">
        <v>458</v>
      </c>
      <c r="C19" s="71">
        <v>0</v>
      </c>
      <c r="D19" s="71">
        <v>0</v>
      </c>
      <c r="E19" s="71">
        <f>SUM(B19:D19)</f>
        <v>458</v>
      </c>
      <c r="F19" s="70" t="s">
        <v>8</v>
      </c>
      <c r="G19" s="71">
        <v>10342</v>
      </c>
      <c r="H19" s="71">
        <v>5149</v>
      </c>
      <c r="I19" s="71">
        <v>219</v>
      </c>
      <c r="J19" s="71">
        <f>SUM(G19:I19)</f>
        <v>15710</v>
      </c>
    </row>
    <row r="20" spans="1:10" ht="17.100000000000001" customHeight="1" x14ac:dyDescent="0.3">
      <c r="A20" s="70" t="s">
        <v>9</v>
      </c>
      <c r="B20" s="71">
        <v>175</v>
      </c>
      <c r="C20" s="71">
        <v>0</v>
      </c>
      <c r="D20" s="71">
        <v>0</v>
      </c>
      <c r="E20" s="71">
        <f t="shared" ref="E20:E30" si="6">SUM(B20:D20)</f>
        <v>175</v>
      </c>
      <c r="F20" s="70" t="s">
        <v>9</v>
      </c>
      <c r="G20" s="71">
        <v>9638</v>
      </c>
      <c r="H20" s="71">
        <v>4451</v>
      </c>
      <c r="I20" s="71">
        <v>180</v>
      </c>
      <c r="J20" s="71">
        <f t="shared" ref="J20:J30" si="7">SUM(G20:I20)</f>
        <v>14269</v>
      </c>
    </row>
    <row r="21" spans="1:10" ht="17.100000000000001" customHeight="1" x14ac:dyDescent="0.3">
      <c r="A21" s="70" t="s">
        <v>10</v>
      </c>
      <c r="B21" s="71">
        <v>366</v>
      </c>
      <c r="C21" s="71">
        <v>39</v>
      </c>
      <c r="D21" s="71">
        <v>0</v>
      </c>
      <c r="E21" s="71">
        <f t="shared" si="6"/>
        <v>405</v>
      </c>
      <c r="F21" s="70" t="s">
        <v>10</v>
      </c>
      <c r="G21" s="71">
        <v>10543</v>
      </c>
      <c r="H21" s="71">
        <v>5002</v>
      </c>
      <c r="I21" s="71">
        <v>262</v>
      </c>
      <c r="J21" s="71">
        <f t="shared" si="7"/>
        <v>15807</v>
      </c>
    </row>
    <row r="22" spans="1:10" ht="17.100000000000001" customHeight="1" x14ac:dyDescent="0.3">
      <c r="A22" s="70" t="s">
        <v>11</v>
      </c>
      <c r="B22" s="71">
        <v>1463</v>
      </c>
      <c r="C22" s="71">
        <v>117</v>
      </c>
      <c r="D22" s="71">
        <v>0</v>
      </c>
      <c r="E22" s="71">
        <f t="shared" si="6"/>
        <v>1580</v>
      </c>
      <c r="F22" s="70" t="s">
        <v>11</v>
      </c>
      <c r="G22" s="71">
        <v>15419</v>
      </c>
      <c r="H22" s="71">
        <v>7200</v>
      </c>
      <c r="I22" s="71">
        <v>546</v>
      </c>
      <c r="J22" s="71">
        <f t="shared" si="7"/>
        <v>23165</v>
      </c>
    </row>
    <row r="23" spans="1:10" ht="17.100000000000001" customHeight="1" x14ac:dyDescent="0.3">
      <c r="A23" s="70" t="s">
        <v>12</v>
      </c>
      <c r="B23" s="71">
        <v>64759</v>
      </c>
      <c r="C23" s="71">
        <v>12273</v>
      </c>
      <c r="D23" s="71">
        <v>0</v>
      </c>
      <c r="E23" s="71">
        <f t="shared" si="6"/>
        <v>77032</v>
      </c>
      <c r="F23" s="70" t="s">
        <v>12</v>
      </c>
      <c r="G23" s="71">
        <v>25487</v>
      </c>
      <c r="H23" s="71">
        <v>13821</v>
      </c>
      <c r="I23" s="71">
        <v>680</v>
      </c>
      <c r="J23" s="71">
        <f t="shared" si="7"/>
        <v>39988</v>
      </c>
    </row>
    <row r="24" spans="1:10" ht="17.100000000000001" customHeight="1" x14ac:dyDescent="0.3">
      <c r="A24" s="70" t="s">
        <v>13</v>
      </c>
      <c r="B24" s="71">
        <v>218763</v>
      </c>
      <c r="C24" s="71">
        <v>53568</v>
      </c>
      <c r="D24" s="71">
        <v>0</v>
      </c>
      <c r="E24" s="71">
        <f t="shared" si="6"/>
        <v>272331</v>
      </c>
      <c r="F24" s="70" t="s">
        <v>13</v>
      </c>
      <c r="G24" s="71">
        <v>34333</v>
      </c>
      <c r="H24" s="71">
        <v>22645</v>
      </c>
      <c r="I24" s="71">
        <v>839</v>
      </c>
      <c r="J24" s="71">
        <f t="shared" si="7"/>
        <v>57817</v>
      </c>
    </row>
    <row r="25" spans="1:10" ht="17.100000000000001" customHeight="1" x14ac:dyDescent="0.3">
      <c r="A25" s="70" t="s">
        <v>14</v>
      </c>
      <c r="B25" s="71">
        <v>514598</v>
      </c>
      <c r="C25" s="71">
        <v>171423</v>
      </c>
      <c r="D25" s="71">
        <v>0</v>
      </c>
      <c r="E25" s="71">
        <f t="shared" si="6"/>
        <v>686021</v>
      </c>
      <c r="F25" s="70" t="s">
        <v>14</v>
      </c>
      <c r="G25" s="71">
        <v>49658</v>
      </c>
      <c r="H25" s="71">
        <v>32345</v>
      </c>
      <c r="I25" s="71">
        <v>1419</v>
      </c>
      <c r="J25" s="71">
        <f t="shared" si="7"/>
        <v>83422</v>
      </c>
    </row>
    <row r="26" spans="1:10" ht="17.100000000000001" customHeight="1" x14ac:dyDescent="0.3">
      <c r="A26" s="70" t="s">
        <v>15</v>
      </c>
      <c r="B26" s="71">
        <v>566539</v>
      </c>
      <c r="C26" s="71">
        <v>173215</v>
      </c>
      <c r="D26" s="71">
        <v>0</v>
      </c>
      <c r="E26" s="71">
        <f t="shared" si="6"/>
        <v>739754</v>
      </c>
      <c r="F26" s="70" t="s">
        <v>15</v>
      </c>
      <c r="G26" s="71">
        <v>48676</v>
      </c>
      <c r="H26" s="71">
        <v>32754</v>
      </c>
      <c r="I26" s="71">
        <v>1646</v>
      </c>
      <c r="J26" s="71">
        <f t="shared" si="7"/>
        <v>83076</v>
      </c>
    </row>
    <row r="27" spans="1:10" ht="17.100000000000001" customHeight="1" x14ac:dyDescent="0.3">
      <c r="A27" s="70" t="s">
        <v>16</v>
      </c>
      <c r="B27" s="71">
        <v>438253</v>
      </c>
      <c r="C27" s="71">
        <v>142063</v>
      </c>
      <c r="D27" s="71">
        <v>0</v>
      </c>
      <c r="E27" s="71">
        <f t="shared" si="6"/>
        <v>580316</v>
      </c>
      <c r="F27" s="70" t="s">
        <v>16</v>
      </c>
      <c r="G27" s="71">
        <v>40718</v>
      </c>
      <c r="H27" s="71">
        <v>28813</v>
      </c>
      <c r="I27" s="71">
        <v>833</v>
      </c>
      <c r="J27" s="71">
        <f t="shared" si="7"/>
        <v>70364</v>
      </c>
    </row>
    <row r="28" spans="1:10" ht="17.100000000000001" customHeight="1" x14ac:dyDescent="0.3">
      <c r="A28" s="70" t="s">
        <v>17</v>
      </c>
      <c r="B28" s="71">
        <v>332249</v>
      </c>
      <c r="C28" s="71">
        <v>106874</v>
      </c>
      <c r="D28" s="71">
        <v>0</v>
      </c>
      <c r="E28" s="71">
        <f t="shared" si="6"/>
        <v>439123</v>
      </c>
      <c r="F28" s="70" t="s">
        <v>17</v>
      </c>
      <c r="G28" s="71">
        <v>42426</v>
      </c>
      <c r="H28" s="71">
        <v>28243</v>
      </c>
      <c r="I28" s="71">
        <v>623</v>
      </c>
      <c r="J28" s="71">
        <f t="shared" si="7"/>
        <v>71292</v>
      </c>
    </row>
    <row r="29" spans="1:10" ht="17.100000000000001" customHeight="1" x14ac:dyDescent="0.3">
      <c r="A29" s="70" t="s">
        <v>18</v>
      </c>
      <c r="B29" s="71">
        <v>8616</v>
      </c>
      <c r="C29" s="71">
        <v>1868</v>
      </c>
      <c r="D29" s="71">
        <v>0</v>
      </c>
      <c r="E29" s="71">
        <f t="shared" si="6"/>
        <v>10484</v>
      </c>
      <c r="F29" s="70" t="s">
        <v>18</v>
      </c>
      <c r="G29" s="71">
        <v>39692</v>
      </c>
      <c r="H29" s="71">
        <v>20649</v>
      </c>
      <c r="I29" s="71">
        <v>524</v>
      </c>
      <c r="J29" s="71">
        <f t="shared" si="7"/>
        <v>60865</v>
      </c>
    </row>
    <row r="30" spans="1:10" ht="17.100000000000001" customHeight="1" x14ac:dyDescent="0.3">
      <c r="A30" s="70" t="s">
        <v>19</v>
      </c>
      <c r="B30" s="71">
        <v>1135</v>
      </c>
      <c r="C30" s="71">
        <v>0</v>
      </c>
      <c r="D30" s="71">
        <v>0</v>
      </c>
      <c r="E30" s="71">
        <f t="shared" si="6"/>
        <v>1135</v>
      </c>
      <c r="F30" s="70" t="s">
        <v>19</v>
      </c>
      <c r="G30" s="71">
        <v>41375</v>
      </c>
      <c r="H30" s="71">
        <v>21062</v>
      </c>
      <c r="I30" s="71">
        <v>462</v>
      </c>
      <c r="J30" s="71">
        <f t="shared" si="7"/>
        <v>62899</v>
      </c>
    </row>
    <row r="31" spans="1:10" ht="17.100000000000001" customHeight="1" x14ac:dyDescent="0.3">
      <c r="A31" s="67">
        <v>2020</v>
      </c>
      <c r="B31" s="66">
        <f>SUM(B32:B43)</f>
        <v>902276</v>
      </c>
      <c r="C31" s="66">
        <f t="shared" ref="C31:E31" si="8">SUM(C32:C43)</f>
        <v>201781</v>
      </c>
      <c r="D31" s="66">
        <f t="shared" si="8"/>
        <v>0</v>
      </c>
      <c r="E31" s="66">
        <f t="shared" si="8"/>
        <v>1104057</v>
      </c>
      <c r="F31" s="67">
        <v>2020</v>
      </c>
      <c r="G31" s="66">
        <f>SUM(G32:G43)</f>
        <v>294025</v>
      </c>
      <c r="H31" s="66">
        <f t="shared" ref="H31:J31" si="9">SUM(H32:H43)</f>
        <v>145044</v>
      </c>
      <c r="I31" s="66">
        <f t="shared" si="9"/>
        <v>5320</v>
      </c>
      <c r="J31" s="66">
        <f t="shared" si="9"/>
        <v>444389</v>
      </c>
    </row>
    <row r="32" spans="1:10" ht="17.100000000000001" customHeight="1" x14ac:dyDescent="0.3">
      <c r="A32" s="70" t="s">
        <v>8</v>
      </c>
      <c r="B32" s="71">
        <v>1857</v>
      </c>
      <c r="C32" s="71">
        <v>1204</v>
      </c>
      <c r="D32" s="71">
        <v>0</v>
      </c>
      <c r="E32" s="71">
        <f>SUM(B32:D32)</f>
        <v>3061</v>
      </c>
      <c r="F32" s="70" t="s">
        <v>8</v>
      </c>
      <c r="G32" s="71">
        <v>46972</v>
      </c>
      <c r="H32" s="71">
        <v>23637</v>
      </c>
      <c r="I32" s="71">
        <v>458</v>
      </c>
      <c r="J32" s="71">
        <f>SUM(G32:I32)</f>
        <v>71067</v>
      </c>
    </row>
    <row r="33" spans="1:10" ht="17.100000000000001" customHeight="1" x14ac:dyDescent="0.3">
      <c r="A33" s="70" t="s">
        <v>9</v>
      </c>
      <c r="B33" s="71">
        <v>8324</v>
      </c>
      <c r="C33" s="71">
        <v>1468</v>
      </c>
      <c r="D33" s="71">
        <v>0</v>
      </c>
      <c r="E33" s="71">
        <f t="shared" ref="E33:E43" si="10">SUM(B33:D33)</f>
        <v>9792</v>
      </c>
      <c r="F33" s="70" t="s">
        <v>9</v>
      </c>
      <c r="G33" s="71">
        <v>46188</v>
      </c>
      <c r="H33" s="71">
        <v>22571</v>
      </c>
      <c r="I33" s="71">
        <v>494</v>
      </c>
      <c r="J33" s="71">
        <f t="shared" ref="J33:J43" si="11">SUM(G33:I33)</f>
        <v>69253</v>
      </c>
    </row>
    <row r="34" spans="1:10" ht="17.100000000000001" customHeight="1" x14ac:dyDescent="0.3">
      <c r="A34" s="70" t="s">
        <v>10</v>
      </c>
      <c r="B34" s="71">
        <v>4654</v>
      </c>
      <c r="C34" s="71">
        <v>553</v>
      </c>
      <c r="D34" s="71">
        <v>0</v>
      </c>
      <c r="E34" s="71">
        <f t="shared" si="10"/>
        <v>5207</v>
      </c>
      <c r="F34" s="70" t="s">
        <v>10</v>
      </c>
      <c r="G34" s="71">
        <v>23380</v>
      </c>
      <c r="H34" s="71">
        <v>10529</v>
      </c>
      <c r="I34" s="71">
        <v>340</v>
      </c>
      <c r="J34" s="71">
        <f t="shared" si="11"/>
        <v>34249</v>
      </c>
    </row>
    <row r="35" spans="1:10" ht="17.100000000000001" customHeight="1" x14ac:dyDescent="0.3">
      <c r="A35" s="70" t="s">
        <v>11</v>
      </c>
      <c r="B35" s="71">
        <v>0</v>
      </c>
      <c r="C35" s="71">
        <v>5</v>
      </c>
      <c r="D35" s="71">
        <v>0</v>
      </c>
      <c r="E35" s="71">
        <f t="shared" si="10"/>
        <v>5</v>
      </c>
      <c r="F35" s="70" t="s">
        <v>11</v>
      </c>
      <c r="G35" s="71">
        <v>1199</v>
      </c>
      <c r="H35" s="71">
        <v>383</v>
      </c>
      <c r="I35" s="71">
        <v>46</v>
      </c>
      <c r="J35" s="71">
        <f t="shared" si="11"/>
        <v>1628</v>
      </c>
    </row>
    <row r="36" spans="1:10" ht="17.100000000000001" customHeight="1" x14ac:dyDescent="0.3">
      <c r="A36" s="70" t="s">
        <v>12</v>
      </c>
      <c r="B36" s="71">
        <v>0</v>
      </c>
      <c r="C36" s="71">
        <v>0</v>
      </c>
      <c r="D36" s="71">
        <v>0</v>
      </c>
      <c r="E36" s="71">
        <f t="shared" si="10"/>
        <v>0</v>
      </c>
      <c r="F36" s="70" t="s">
        <v>12</v>
      </c>
      <c r="G36" s="71">
        <v>6681</v>
      </c>
      <c r="H36" s="71">
        <v>2945</v>
      </c>
      <c r="I36" s="71">
        <v>244</v>
      </c>
      <c r="J36" s="71">
        <f t="shared" si="11"/>
        <v>9870</v>
      </c>
    </row>
    <row r="37" spans="1:10" ht="17.100000000000001" customHeight="1" x14ac:dyDescent="0.3">
      <c r="A37" s="70" t="s">
        <v>13</v>
      </c>
      <c r="B37" s="71">
        <v>2</v>
      </c>
      <c r="C37" s="71">
        <v>0</v>
      </c>
      <c r="D37" s="71">
        <v>0</v>
      </c>
      <c r="E37" s="71">
        <f t="shared" si="10"/>
        <v>2</v>
      </c>
      <c r="F37" s="70" t="s">
        <v>13</v>
      </c>
      <c r="G37" s="71">
        <v>20740</v>
      </c>
      <c r="H37" s="71">
        <v>9232</v>
      </c>
      <c r="I37" s="71">
        <v>629</v>
      </c>
      <c r="J37" s="71">
        <f t="shared" si="11"/>
        <v>30601</v>
      </c>
    </row>
    <row r="38" spans="1:10" ht="17.100000000000001" customHeight="1" x14ac:dyDescent="0.3">
      <c r="A38" s="70" t="s">
        <v>14</v>
      </c>
      <c r="B38" s="71">
        <v>214312</v>
      </c>
      <c r="C38" s="71">
        <v>50127</v>
      </c>
      <c r="D38" s="71">
        <v>0</v>
      </c>
      <c r="E38" s="71">
        <f t="shared" si="10"/>
        <v>264439</v>
      </c>
      <c r="F38" s="70" t="s">
        <v>14</v>
      </c>
      <c r="G38" s="71">
        <v>37946</v>
      </c>
      <c r="H38" s="71">
        <v>17130</v>
      </c>
      <c r="I38" s="71">
        <v>903</v>
      </c>
      <c r="J38" s="71">
        <f t="shared" si="11"/>
        <v>55979</v>
      </c>
    </row>
    <row r="39" spans="1:10" ht="17.100000000000001" customHeight="1" x14ac:dyDescent="0.3">
      <c r="A39" s="70" t="s">
        <v>15</v>
      </c>
      <c r="B39" s="71">
        <v>316174</v>
      </c>
      <c r="C39" s="71">
        <v>78020</v>
      </c>
      <c r="D39" s="71">
        <v>0</v>
      </c>
      <c r="E39" s="71">
        <f t="shared" si="10"/>
        <v>394194</v>
      </c>
      <c r="F39" s="70" t="s">
        <v>15</v>
      </c>
      <c r="G39" s="71">
        <v>39023</v>
      </c>
      <c r="H39" s="71">
        <v>20373</v>
      </c>
      <c r="I39" s="71">
        <v>818</v>
      </c>
      <c r="J39" s="71">
        <f t="shared" si="11"/>
        <v>60214</v>
      </c>
    </row>
    <row r="40" spans="1:10" ht="17.100000000000001" customHeight="1" x14ac:dyDescent="0.3">
      <c r="A40" s="70" t="s">
        <v>16</v>
      </c>
      <c r="B40" s="71">
        <v>210597</v>
      </c>
      <c r="C40" s="71">
        <v>48475</v>
      </c>
      <c r="D40" s="71">
        <v>0</v>
      </c>
      <c r="E40" s="71">
        <f t="shared" si="10"/>
        <v>259072</v>
      </c>
      <c r="F40" s="70" t="s">
        <v>16</v>
      </c>
      <c r="G40" s="71">
        <v>27964</v>
      </c>
      <c r="H40" s="71">
        <v>15383</v>
      </c>
      <c r="I40" s="71">
        <v>423</v>
      </c>
      <c r="J40" s="71">
        <f t="shared" si="11"/>
        <v>43770</v>
      </c>
    </row>
    <row r="41" spans="1:10" ht="17.100000000000001" customHeight="1" x14ac:dyDescent="0.3">
      <c r="A41" s="70" t="s">
        <v>17</v>
      </c>
      <c r="B41" s="71">
        <v>141449</v>
      </c>
      <c r="C41" s="71">
        <v>21815</v>
      </c>
      <c r="D41" s="71">
        <v>0</v>
      </c>
      <c r="E41" s="71">
        <f t="shared" si="10"/>
        <v>163264</v>
      </c>
      <c r="F41" s="70" t="s">
        <v>17</v>
      </c>
      <c r="G41" s="71">
        <v>25316</v>
      </c>
      <c r="H41" s="71">
        <v>14751</v>
      </c>
      <c r="I41" s="71">
        <v>499</v>
      </c>
      <c r="J41" s="71">
        <f t="shared" si="11"/>
        <v>40566</v>
      </c>
    </row>
    <row r="42" spans="1:10" ht="17.100000000000001" customHeight="1" x14ac:dyDescent="0.3">
      <c r="A42" s="70" t="s">
        <v>18</v>
      </c>
      <c r="B42" s="71">
        <v>4557</v>
      </c>
      <c r="C42" s="71">
        <v>114</v>
      </c>
      <c r="D42" s="71">
        <v>0</v>
      </c>
      <c r="E42" s="71">
        <f t="shared" si="10"/>
        <v>4671</v>
      </c>
      <c r="F42" s="70" t="s">
        <v>18</v>
      </c>
      <c r="G42" s="71">
        <v>9267</v>
      </c>
      <c r="H42" s="71">
        <v>3966</v>
      </c>
      <c r="I42" s="71">
        <v>221</v>
      </c>
      <c r="J42" s="71">
        <f t="shared" si="11"/>
        <v>13454</v>
      </c>
    </row>
    <row r="43" spans="1:10" ht="17.100000000000001" customHeight="1" x14ac:dyDescent="0.3">
      <c r="A43" s="70" t="s">
        <v>19</v>
      </c>
      <c r="B43" s="71">
        <v>350</v>
      </c>
      <c r="C43" s="71">
        <v>0</v>
      </c>
      <c r="D43" s="71">
        <v>0</v>
      </c>
      <c r="E43" s="71">
        <f t="shared" si="10"/>
        <v>350</v>
      </c>
      <c r="F43" s="70" t="s">
        <v>19</v>
      </c>
      <c r="G43" s="71">
        <v>9349</v>
      </c>
      <c r="H43" s="71">
        <v>4144</v>
      </c>
      <c r="I43" s="71">
        <v>245</v>
      </c>
      <c r="J43" s="71">
        <f t="shared" si="11"/>
        <v>13738</v>
      </c>
    </row>
    <row r="44" spans="1:10" ht="17.100000000000001" customHeight="1" x14ac:dyDescent="0.3">
      <c r="A44" s="67">
        <v>2019</v>
      </c>
      <c r="B44" s="66">
        <f>SUM(B45:B56)</f>
        <v>3302223</v>
      </c>
      <c r="C44" s="66">
        <f t="shared" ref="C44:E44" si="12">SUM(C45:C56)</f>
        <v>1141434</v>
      </c>
      <c r="D44" s="66">
        <f t="shared" si="12"/>
        <v>12153</v>
      </c>
      <c r="E44" s="66">
        <f t="shared" si="12"/>
        <v>4455810</v>
      </c>
      <c r="F44" s="67">
        <v>2019</v>
      </c>
      <c r="G44" s="66">
        <f>SUM(G45:G56)</f>
        <v>648996</v>
      </c>
      <c r="H44" s="66">
        <f t="shared" ref="H44:J44" si="13">SUM(H45:H56)</f>
        <v>331079</v>
      </c>
      <c r="I44" s="66">
        <f t="shared" si="13"/>
        <v>11536</v>
      </c>
      <c r="J44" s="66">
        <f t="shared" si="13"/>
        <v>991611</v>
      </c>
    </row>
    <row r="45" spans="1:10" ht="17.100000000000001" customHeight="1" x14ac:dyDescent="0.3">
      <c r="A45" s="70" t="s">
        <v>8</v>
      </c>
      <c r="B45" s="71">
        <v>1738</v>
      </c>
      <c r="C45" s="71">
        <v>1465</v>
      </c>
      <c r="D45" s="71">
        <v>0</v>
      </c>
      <c r="E45" s="71">
        <f>SUM(B45:D45)</f>
        <v>3203</v>
      </c>
      <c r="F45" s="70" t="s">
        <v>8</v>
      </c>
      <c r="G45" s="71">
        <v>46819</v>
      </c>
      <c r="H45" s="71">
        <v>23632</v>
      </c>
      <c r="I45" s="71">
        <v>566</v>
      </c>
      <c r="J45" s="71">
        <f>SUM(G45:I45)</f>
        <v>71017</v>
      </c>
    </row>
    <row r="46" spans="1:10" ht="17.100000000000001" customHeight="1" x14ac:dyDescent="0.3">
      <c r="A46" s="70" t="s">
        <v>9</v>
      </c>
      <c r="B46" s="71">
        <v>6587</v>
      </c>
      <c r="C46" s="71">
        <v>1498</v>
      </c>
      <c r="D46" s="71">
        <v>0</v>
      </c>
      <c r="E46" s="71">
        <f t="shared" ref="E46:E56" si="14">SUM(B46:D46)</f>
        <v>8085</v>
      </c>
      <c r="F46" s="70" t="s">
        <v>9</v>
      </c>
      <c r="G46" s="71">
        <v>45702</v>
      </c>
      <c r="H46" s="71">
        <v>21994</v>
      </c>
      <c r="I46" s="71">
        <v>551</v>
      </c>
      <c r="J46" s="71">
        <f t="shared" ref="J46:J56" si="15">SUM(G46:I46)</f>
        <v>68247</v>
      </c>
    </row>
    <row r="47" spans="1:10" ht="17.100000000000001" customHeight="1" x14ac:dyDescent="0.3">
      <c r="A47" s="70" t="s">
        <v>10</v>
      </c>
      <c r="B47" s="71">
        <v>10228</v>
      </c>
      <c r="C47" s="71">
        <v>2017</v>
      </c>
      <c r="D47" s="71">
        <v>0</v>
      </c>
      <c r="E47" s="71">
        <f t="shared" si="14"/>
        <v>12245</v>
      </c>
      <c r="F47" s="70" t="s">
        <v>10</v>
      </c>
      <c r="G47" s="71">
        <v>52949</v>
      </c>
      <c r="H47" s="71">
        <v>25260</v>
      </c>
      <c r="I47" s="71">
        <v>532</v>
      </c>
      <c r="J47" s="71">
        <f t="shared" si="15"/>
        <v>78741</v>
      </c>
    </row>
    <row r="48" spans="1:10" ht="17.100000000000001" customHeight="1" x14ac:dyDescent="0.3">
      <c r="A48" s="70" t="s">
        <v>11</v>
      </c>
      <c r="B48" s="71">
        <v>185666</v>
      </c>
      <c r="C48" s="71">
        <v>71079</v>
      </c>
      <c r="D48" s="71">
        <v>0</v>
      </c>
      <c r="E48" s="71">
        <f t="shared" si="14"/>
        <v>256745</v>
      </c>
      <c r="F48" s="70" t="s">
        <v>11</v>
      </c>
      <c r="G48" s="71">
        <v>55090</v>
      </c>
      <c r="H48" s="71">
        <v>26137</v>
      </c>
      <c r="I48" s="71">
        <v>1013</v>
      </c>
      <c r="J48" s="71">
        <f t="shared" si="15"/>
        <v>82240</v>
      </c>
    </row>
    <row r="49" spans="1:10" ht="17.100000000000001" customHeight="1" x14ac:dyDescent="0.3">
      <c r="A49" s="70" t="s">
        <v>12</v>
      </c>
      <c r="B49" s="71">
        <v>402172</v>
      </c>
      <c r="C49" s="71">
        <v>152538</v>
      </c>
      <c r="D49" s="71">
        <v>1142</v>
      </c>
      <c r="E49" s="71">
        <f t="shared" si="14"/>
        <v>555852</v>
      </c>
      <c r="F49" s="70" t="s">
        <v>12</v>
      </c>
      <c r="G49" s="71">
        <v>54770</v>
      </c>
      <c r="H49" s="71">
        <v>27607</v>
      </c>
      <c r="I49" s="71">
        <v>915</v>
      </c>
      <c r="J49" s="71">
        <f t="shared" si="15"/>
        <v>83292</v>
      </c>
    </row>
    <row r="50" spans="1:10" ht="17.100000000000001" customHeight="1" x14ac:dyDescent="0.3">
      <c r="A50" s="70" t="s">
        <v>13</v>
      </c>
      <c r="B50" s="71">
        <v>543179</v>
      </c>
      <c r="C50" s="71">
        <v>203092</v>
      </c>
      <c r="D50" s="71">
        <v>2800</v>
      </c>
      <c r="E50" s="71">
        <f t="shared" si="14"/>
        <v>749071</v>
      </c>
      <c r="F50" s="70" t="s">
        <v>13</v>
      </c>
      <c r="G50" s="71">
        <v>55432</v>
      </c>
      <c r="H50" s="71">
        <v>30853</v>
      </c>
      <c r="I50" s="71">
        <v>1055</v>
      </c>
      <c r="J50" s="71">
        <f t="shared" si="15"/>
        <v>87340</v>
      </c>
    </row>
    <row r="51" spans="1:10" ht="17.100000000000001" customHeight="1" x14ac:dyDescent="0.3">
      <c r="A51" s="70" t="s">
        <v>14</v>
      </c>
      <c r="B51" s="71">
        <v>646822</v>
      </c>
      <c r="C51" s="71">
        <v>223940</v>
      </c>
      <c r="D51" s="71">
        <v>2878</v>
      </c>
      <c r="E51" s="71">
        <f t="shared" si="14"/>
        <v>873640</v>
      </c>
      <c r="F51" s="70" t="s">
        <v>14</v>
      </c>
      <c r="G51" s="71">
        <v>62524</v>
      </c>
      <c r="H51" s="71">
        <v>35678</v>
      </c>
      <c r="I51" s="71">
        <v>1979</v>
      </c>
      <c r="J51" s="71">
        <f t="shared" si="15"/>
        <v>100181</v>
      </c>
    </row>
    <row r="52" spans="1:10" ht="17.100000000000001" customHeight="1" x14ac:dyDescent="0.3">
      <c r="A52" s="70" t="s">
        <v>15</v>
      </c>
      <c r="B52" s="71">
        <v>651055</v>
      </c>
      <c r="C52" s="71">
        <v>205323</v>
      </c>
      <c r="D52" s="71">
        <v>2420</v>
      </c>
      <c r="E52" s="71">
        <f t="shared" si="14"/>
        <v>858798</v>
      </c>
      <c r="F52" s="70" t="s">
        <v>15</v>
      </c>
      <c r="G52" s="71">
        <v>63270</v>
      </c>
      <c r="H52" s="71">
        <v>35461</v>
      </c>
      <c r="I52" s="71">
        <v>1901</v>
      </c>
      <c r="J52" s="71">
        <f t="shared" si="15"/>
        <v>100632</v>
      </c>
    </row>
    <row r="53" spans="1:10" ht="17.100000000000001" customHeight="1" x14ac:dyDescent="0.3">
      <c r="A53" s="70" t="s">
        <v>16</v>
      </c>
      <c r="B53" s="71">
        <v>536058</v>
      </c>
      <c r="C53" s="71">
        <v>181111</v>
      </c>
      <c r="D53" s="71">
        <v>2264</v>
      </c>
      <c r="E53" s="71">
        <f t="shared" si="14"/>
        <v>719433</v>
      </c>
      <c r="F53" s="70" t="s">
        <v>16</v>
      </c>
      <c r="G53" s="71">
        <v>59790</v>
      </c>
      <c r="H53" s="71">
        <v>29495</v>
      </c>
      <c r="I53" s="71">
        <v>1071</v>
      </c>
      <c r="J53" s="71">
        <f t="shared" si="15"/>
        <v>90356</v>
      </c>
    </row>
    <row r="54" spans="1:10" ht="17.100000000000001" customHeight="1" x14ac:dyDescent="0.3">
      <c r="A54" s="70" t="s">
        <v>17</v>
      </c>
      <c r="B54" s="71">
        <v>299069</v>
      </c>
      <c r="C54" s="71">
        <v>95557</v>
      </c>
      <c r="D54" s="71">
        <v>649</v>
      </c>
      <c r="E54" s="71">
        <f t="shared" si="14"/>
        <v>395275</v>
      </c>
      <c r="F54" s="70" t="s">
        <v>17</v>
      </c>
      <c r="G54" s="71">
        <v>55209</v>
      </c>
      <c r="H54" s="71">
        <v>25946</v>
      </c>
      <c r="I54" s="71">
        <v>736</v>
      </c>
      <c r="J54" s="71">
        <f t="shared" si="15"/>
        <v>81891</v>
      </c>
    </row>
    <row r="55" spans="1:10" ht="17.100000000000001" customHeight="1" x14ac:dyDescent="0.3">
      <c r="A55" s="70" t="s">
        <v>18</v>
      </c>
      <c r="B55" s="71">
        <v>16178</v>
      </c>
      <c r="C55" s="71">
        <v>2378</v>
      </c>
      <c r="D55" s="71">
        <v>0</v>
      </c>
      <c r="E55" s="71">
        <f t="shared" si="14"/>
        <v>18556</v>
      </c>
      <c r="F55" s="70" t="s">
        <v>18</v>
      </c>
      <c r="G55" s="71">
        <v>49052</v>
      </c>
      <c r="H55" s="71">
        <v>24113</v>
      </c>
      <c r="I55" s="71">
        <v>660</v>
      </c>
      <c r="J55" s="71">
        <f t="shared" si="15"/>
        <v>73825</v>
      </c>
    </row>
    <row r="56" spans="1:10" ht="17.100000000000001" customHeight="1" x14ac:dyDescent="0.3">
      <c r="A56" s="70" t="s">
        <v>19</v>
      </c>
      <c r="B56" s="71">
        <v>3471</v>
      </c>
      <c r="C56" s="71">
        <v>1436</v>
      </c>
      <c r="D56" s="71">
        <v>0</v>
      </c>
      <c r="E56" s="71">
        <f t="shared" si="14"/>
        <v>4907</v>
      </c>
      <c r="F56" s="70" t="s">
        <v>19</v>
      </c>
      <c r="G56" s="71">
        <v>48389</v>
      </c>
      <c r="H56" s="71">
        <v>24903</v>
      </c>
      <c r="I56" s="71">
        <v>557</v>
      </c>
      <c r="J56" s="71">
        <f t="shared" si="15"/>
        <v>73849</v>
      </c>
    </row>
    <row r="57" spans="1:10" ht="17.100000000000001" customHeight="1" x14ac:dyDescent="0.3">
      <c r="A57" s="68">
        <v>2018</v>
      </c>
      <c r="B57" s="69">
        <f>SUM(B58:B69)</f>
        <v>3371797</v>
      </c>
      <c r="C57" s="69">
        <f t="shared" ref="C57:E57" si="16">SUM(C58:C69)</f>
        <v>1164395</v>
      </c>
      <c r="D57" s="69">
        <f t="shared" si="16"/>
        <v>19229</v>
      </c>
      <c r="E57" s="69">
        <f t="shared" si="16"/>
        <v>4555421</v>
      </c>
      <c r="F57" s="68">
        <v>2018</v>
      </c>
      <c r="G57" s="69">
        <f>SUM(G58:G69)</f>
        <v>665722</v>
      </c>
      <c r="H57" s="69">
        <f t="shared" ref="H57:J57" si="17">SUM(H58:H69)</f>
        <v>318759</v>
      </c>
      <c r="I57" s="69">
        <f t="shared" si="17"/>
        <v>11414</v>
      </c>
      <c r="J57" s="69">
        <f t="shared" si="17"/>
        <v>995895</v>
      </c>
    </row>
    <row r="58" spans="1:10" ht="17.100000000000001" customHeight="1" x14ac:dyDescent="0.3">
      <c r="A58" s="70" t="s">
        <v>8</v>
      </c>
      <c r="B58" s="71">
        <v>5919</v>
      </c>
      <c r="C58" s="71">
        <v>0</v>
      </c>
      <c r="D58" s="71">
        <v>0</v>
      </c>
      <c r="E58" s="71">
        <f>SUM(B58:D58)</f>
        <v>5919</v>
      </c>
      <c r="F58" s="70" t="s">
        <v>8</v>
      </c>
      <c r="G58" s="71">
        <v>44010</v>
      </c>
      <c r="H58" s="71">
        <v>21518</v>
      </c>
      <c r="I58" s="71">
        <v>593</v>
      </c>
      <c r="J58" s="71">
        <f>SUM(G58:I58)</f>
        <v>66121</v>
      </c>
    </row>
    <row r="59" spans="1:10" ht="17.100000000000001" customHeight="1" x14ac:dyDescent="0.3">
      <c r="A59" s="70" t="s">
        <v>9</v>
      </c>
      <c r="B59" s="71">
        <v>10513</v>
      </c>
      <c r="C59" s="71">
        <v>281</v>
      </c>
      <c r="D59" s="71">
        <v>0</v>
      </c>
      <c r="E59" s="71">
        <f t="shared" ref="E59:E69" si="18">SUM(B59:D59)</f>
        <v>10794</v>
      </c>
      <c r="F59" s="70" t="s">
        <v>9</v>
      </c>
      <c r="G59" s="71">
        <v>42411</v>
      </c>
      <c r="H59" s="71">
        <v>19495</v>
      </c>
      <c r="I59" s="71">
        <v>591</v>
      </c>
      <c r="J59" s="71">
        <f t="shared" ref="J59:J69" si="19">SUM(G59:I59)</f>
        <v>62497</v>
      </c>
    </row>
    <row r="60" spans="1:10" ht="17.100000000000001" customHeight="1" x14ac:dyDescent="0.3">
      <c r="A60" s="70" t="s">
        <v>10</v>
      </c>
      <c r="B60" s="71">
        <v>30130</v>
      </c>
      <c r="C60" s="71">
        <v>12661</v>
      </c>
      <c r="D60" s="71">
        <v>0</v>
      </c>
      <c r="E60" s="71">
        <f t="shared" si="18"/>
        <v>42791</v>
      </c>
      <c r="F60" s="70" t="s">
        <v>10</v>
      </c>
      <c r="G60" s="71">
        <v>50181</v>
      </c>
      <c r="H60" s="71">
        <v>26288</v>
      </c>
      <c r="I60" s="71">
        <v>739</v>
      </c>
      <c r="J60" s="71">
        <f t="shared" si="19"/>
        <v>77208</v>
      </c>
    </row>
    <row r="61" spans="1:10" ht="17.100000000000001" customHeight="1" x14ac:dyDescent="0.3">
      <c r="A61" s="70" t="s">
        <v>11</v>
      </c>
      <c r="B61" s="71">
        <v>160744</v>
      </c>
      <c r="C61" s="71">
        <v>72893</v>
      </c>
      <c r="D61" s="71">
        <v>0</v>
      </c>
      <c r="E61" s="71">
        <f t="shared" si="18"/>
        <v>233637</v>
      </c>
      <c r="F61" s="70" t="s">
        <v>11</v>
      </c>
      <c r="G61" s="71">
        <v>52211</v>
      </c>
      <c r="H61" s="71">
        <v>34605</v>
      </c>
      <c r="I61" s="71">
        <v>879</v>
      </c>
      <c r="J61" s="71">
        <f t="shared" si="19"/>
        <v>87695</v>
      </c>
    </row>
    <row r="62" spans="1:10" ht="17.100000000000001" customHeight="1" x14ac:dyDescent="0.3">
      <c r="A62" s="70" t="s">
        <v>12</v>
      </c>
      <c r="B62" s="71">
        <v>433402</v>
      </c>
      <c r="C62" s="71">
        <v>159436</v>
      </c>
      <c r="D62" s="71">
        <v>2471</v>
      </c>
      <c r="E62" s="71">
        <f t="shared" si="18"/>
        <v>595309</v>
      </c>
      <c r="F62" s="70" t="s">
        <v>12</v>
      </c>
      <c r="G62" s="71">
        <v>50242</v>
      </c>
      <c r="H62" s="71">
        <v>34718</v>
      </c>
      <c r="I62" s="71">
        <v>691</v>
      </c>
      <c r="J62" s="71">
        <f t="shared" si="19"/>
        <v>85651</v>
      </c>
    </row>
    <row r="63" spans="1:10" ht="17.100000000000001" customHeight="1" x14ac:dyDescent="0.3">
      <c r="A63" s="70" t="s">
        <v>13</v>
      </c>
      <c r="B63" s="71">
        <v>548220</v>
      </c>
      <c r="C63" s="71">
        <v>201544</v>
      </c>
      <c r="D63" s="71">
        <v>3343</v>
      </c>
      <c r="E63" s="71">
        <f t="shared" si="18"/>
        <v>753107</v>
      </c>
      <c r="F63" s="70" t="s">
        <v>13</v>
      </c>
      <c r="G63" s="71">
        <v>60894</v>
      </c>
      <c r="H63" s="71">
        <v>23878</v>
      </c>
      <c r="I63" s="71">
        <v>1278</v>
      </c>
      <c r="J63" s="71">
        <f t="shared" si="19"/>
        <v>86050</v>
      </c>
    </row>
    <row r="64" spans="1:10" ht="17.100000000000001" customHeight="1" x14ac:dyDescent="0.3">
      <c r="A64" s="70" t="s">
        <v>14</v>
      </c>
      <c r="B64" s="71">
        <v>655826</v>
      </c>
      <c r="C64" s="71">
        <v>233678</v>
      </c>
      <c r="D64" s="71">
        <v>5008</v>
      </c>
      <c r="E64" s="71">
        <f t="shared" si="18"/>
        <v>894512</v>
      </c>
      <c r="F64" s="70" t="s">
        <v>14</v>
      </c>
      <c r="G64" s="71">
        <v>71803</v>
      </c>
      <c r="H64" s="71">
        <v>31001</v>
      </c>
      <c r="I64" s="71">
        <v>1853</v>
      </c>
      <c r="J64" s="71">
        <f t="shared" si="19"/>
        <v>104657</v>
      </c>
    </row>
    <row r="65" spans="1:10" ht="17.100000000000001" customHeight="1" x14ac:dyDescent="0.3">
      <c r="A65" s="70" t="s">
        <v>15</v>
      </c>
      <c r="B65" s="71">
        <v>649196</v>
      </c>
      <c r="C65" s="71">
        <v>203482</v>
      </c>
      <c r="D65" s="71">
        <v>4123</v>
      </c>
      <c r="E65" s="71">
        <f t="shared" si="18"/>
        <v>856801</v>
      </c>
      <c r="F65" s="70" t="s">
        <v>15</v>
      </c>
      <c r="G65" s="71">
        <v>69769</v>
      </c>
      <c r="H65" s="71">
        <v>30596</v>
      </c>
      <c r="I65" s="71">
        <v>1866</v>
      </c>
      <c r="J65" s="71">
        <f t="shared" si="19"/>
        <v>102231</v>
      </c>
    </row>
    <row r="66" spans="1:10" ht="17.100000000000001" customHeight="1" x14ac:dyDescent="0.3">
      <c r="A66" s="70" t="s">
        <v>16</v>
      </c>
      <c r="B66" s="71">
        <v>550345</v>
      </c>
      <c r="C66" s="71">
        <v>186459</v>
      </c>
      <c r="D66" s="71">
        <v>3288</v>
      </c>
      <c r="E66" s="71">
        <f t="shared" si="18"/>
        <v>740092</v>
      </c>
      <c r="F66" s="70" t="s">
        <v>16</v>
      </c>
      <c r="G66" s="71">
        <v>64982</v>
      </c>
      <c r="H66" s="71">
        <v>26203</v>
      </c>
      <c r="I66" s="71">
        <v>1191</v>
      </c>
      <c r="J66" s="71">
        <f t="shared" si="19"/>
        <v>92376</v>
      </c>
    </row>
    <row r="67" spans="1:10" ht="17.100000000000001" customHeight="1" x14ac:dyDescent="0.3">
      <c r="A67" s="70" t="s">
        <v>17</v>
      </c>
      <c r="B67" s="71">
        <v>302194</v>
      </c>
      <c r="C67" s="71">
        <v>89523</v>
      </c>
      <c r="D67" s="71">
        <v>996</v>
      </c>
      <c r="E67" s="71">
        <f t="shared" si="18"/>
        <v>392713</v>
      </c>
      <c r="F67" s="70" t="s">
        <v>17</v>
      </c>
      <c r="G67" s="71">
        <v>58797</v>
      </c>
      <c r="H67" s="71">
        <v>21058</v>
      </c>
      <c r="I67" s="71">
        <v>594</v>
      </c>
      <c r="J67" s="71">
        <f t="shared" si="19"/>
        <v>80449</v>
      </c>
    </row>
    <row r="68" spans="1:10" ht="17.100000000000001" customHeight="1" x14ac:dyDescent="0.3">
      <c r="A68" s="70" t="s">
        <v>18</v>
      </c>
      <c r="B68" s="71">
        <v>18853</v>
      </c>
      <c r="C68" s="71">
        <v>2208</v>
      </c>
      <c r="D68" s="71">
        <v>0</v>
      </c>
      <c r="E68" s="71">
        <f t="shared" si="18"/>
        <v>21061</v>
      </c>
      <c r="F68" s="70" t="s">
        <v>18</v>
      </c>
      <c r="G68" s="71">
        <v>51151</v>
      </c>
      <c r="H68" s="71">
        <v>24403</v>
      </c>
      <c r="I68" s="71">
        <v>607</v>
      </c>
      <c r="J68" s="71">
        <f t="shared" si="19"/>
        <v>76161</v>
      </c>
    </row>
    <row r="69" spans="1:10" ht="17.100000000000001" customHeight="1" x14ac:dyDescent="0.3">
      <c r="A69" s="70" t="s">
        <v>19</v>
      </c>
      <c r="B69" s="71">
        <v>6455</v>
      </c>
      <c r="C69" s="71">
        <v>2230</v>
      </c>
      <c r="D69" s="71">
        <v>0</v>
      </c>
      <c r="E69" s="71">
        <f t="shared" si="18"/>
        <v>8685</v>
      </c>
      <c r="F69" s="70" t="s">
        <v>19</v>
      </c>
      <c r="G69" s="71">
        <v>49271</v>
      </c>
      <c r="H69" s="71">
        <v>24996</v>
      </c>
      <c r="I69" s="71">
        <v>532</v>
      </c>
      <c r="J69" s="71">
        <f t="shared" si="19"/>
        <v>74799</v>
      </c>
    </row>
    <row r="70" spans="1:10" ht="17.100000000000001" customHeight="1" x14ac:dyDescent="0.3">
      <c r="A70" s="67">
        <v>2017</v>
      </c>
      <c r="B70" s="66">
        <f>SUM(B71:B82)</f>
        <v>3151795</v>
      </c>
      <c r="C70" s="66">
        <f t="shared" ref="C70:E70" si="20">SUM(C71:C82)</f>
        <v>1093200</v>
      </c>
      <c r="D70" s="66">
        <f t="shared" si="20"/>
        <v>5976</v>
      </c>
      <c r="E70" s="66">
        <f t="shared" si="20"/>
        <v>4250971</v>
      </c>
      <c r="F70" s="67">
        <v>2017</v>
      </c>
      <c r="G70" s="66">
        <f>SUM(G71:G82)</f>
        <v>574803</v>
      </c>
      <c r="H70" s="66">
        <f t="shared" ref="H70:J70" si="21">SUM(H71:H82)</f>
        <v>414769</v>
      </c>
      <c r="I70" s="66">
        <f t="shared" si="21"/>
        <v>9608</v>
      </c>
      <c r="J70" s="66">
        <f t="shared" si="21"/>
        <v>999180</v>
      </c>
    </row>
    <row r="71" spans="1:10" s="72" customFormat="1" ht="15" customHeight="1" x14ac:dyDescent="0.3">
      <c r="A71" s="70" t="s">
        <v>8</v>
      </c>
      <c r="B71" s="71">
        <v>771</v>
      </c>
      <c r="C71" s="71">
        <v>1930</v>
      </c>
      <c r="D71" s="71">
        <v>0</v>
      </c>
      <c r="E71" s="71">
        <f>SUM(B71:D71)</f>
        <v>2701</v>
      </c>
      <c r="F71" s="70" t="s">
        <v>8</v>
      </c>
      <c r="G71" s="71">
        <v>37796</v>
      </c>
      <c r="H71" s="71">
        <v>32326</v>
      </c>
      <c r="I71" s="71">
        <v>480</v>
      </c>
      <c r="J71" s="71">
        <f>SUM(G71:I71)</f>
        <v>70602</v>
      </c>
    </row>
    <row r="72" spans="1:10" s="72" customFormat="1" ht="15" customHeight="1" x14ac:dyDescent="0.3">
      <c r="A72" s="70" t="s">
        <v>9</v>
      </c>
      <c r="B72" s="71">
        <v>1118</v>
      </c>
      <c r="C72" s="71">
        <v>1749</v>
      </c>
      <c r="D72" s="71">
        <v>0</v>
      </c>
      <c r="E72" s="71">
        <f t="shared" ref="E72:E82" si="22">SUM(B72:D72)</f>
        <v>2867</v>
      </c>
      <c r="F72" s="70" t="s">
        <v>9</v>
      </c>
      <c r="G72" s="71">
        <v>36502</v>
      </c>
      <c r="H72" s="71">
        <v>31364</v>
      </c>
      <c r="I72" s="71">
        <v>332</v>
      </c>
      <c r="J72" s="71">
        <f t="shared" ref="J72:J82" si="23">SUM(G72:I72)</f>
        <v>68198</v>
      </c>
    </row>
    <row r="73" spans="1:10" s="72" customFormat="1" ht="15" customHeight="1" x14ac:dyDescent="0.3">
      <c r="A73" s="70" t="s">
        <v>10</v>
      </c>
      <c r="B73" s="71">
        <v>3794</v>
      </c>
      <c r="C73" s="71">
        <v>8312</v>
      </c>
      <c r="D73" s="71">
        <v>0</v>
      </c>
      <c r="E73" s="71">
        <f t="shared" si="22"/>
        <v>12106</v>
      </c>
      <c r="F73" s="70" t="s">
        <v>10</v>
      </c>
      <c r="G73" s="71">
        <v>43881</v>
      </c>
      <c r="H73" s="71">
        <v>34590</v>
      </c>
      <c r="I73" s="71">
        <v>359</v>
      </c>
      <c r="J73" s="71">
        <f t="shared" si="23"/>
        <v>78830</v>
      </c>
    </row>
    <row r="74" spans="1:10" s="72" customFormat="1" ht="15" customHeight="1" x14ac:dyDescent="0.3">
      <c r="A74" s="70" t="s">
        <v>11</v>
      </c>
      <c r="B74" s="71">
        <v>160356</v>
      </c>
      <c r="C74" s="71">
        <v>66889</v>
      </c>
      <c r="D74" s="71">
        <v>0</v>
      </c>
      <c r="E74" s="71">
        <f t="shared" si="22"/>
        <v>227245</v>
      </c>
      <c r="F74" s="70" t="s">
        <v>11</v>
      </c>
      <c r="G74" s="71">
        <v>46294</v>
      </c>
      <c r="H74" s="71">
        <v>35179</v>
      </c>
      <c r="I74" s="71">
        <v>881</v>
      </c>
      <c r="J74" s="71">
        <f t="shared" si="23"/>
        <v>82354</v>
      </c>
    </row>
    <row r="75" spans="1:10" s="72" customFormat="1" ht="15" customHeight="1" x14ac:dyDescent="0.3">
      <c r="A75" s="70" t="s">
        <v>12</v>
      </c>
      <c r="B75" s="71">
        <v>374022</v>
      </c>
      <c r="C75" s="71">
        <v>135465</v>
      </c>
      <c r="D75" s="71">
        <v>574</v>
      </c>
      <c r="E75" s="71">
        <f t="shared" si="22"/>
        <v>510061</v>
      </c>
      <c r="F75" s="70" t="s">
        <v>12</v>
      </c>
      <c r="G75" s="71">
        <v>43488</v>
      </c>
      <c r="H75" s="71">
        <v>36958</v>
      </c>
      <c r="I75" s="71">
        <v>687</v>
      </c>
      <c r="J75" s="71">
        <f t="shared" si="23"/>
        <v>81133</v>
      </c>
    </row>
    <row r="76" spans="1:10" s="72" customFormat="1" ht="15" customHeight="1" x14ac:dyDescent="0.3">
      <c r="A76" s="70" t="s">
        <v>13</v>
      </c>
      <c r="B76" s="71">
        <v>512666</v>
      </c>
      <c r="C76" s="71">
        <v>186055</v>
      </c>
      <c r="D76" s="71">
        <v>1339</v>
      </c>
      <c r="E76" s="71">
        <f t="shared" si="22"/>
        <v>700060</v>
      </c>
      <c r="F76" s="70" t="s">
        <v>13</v>
      </c>
      <c r="G76" s="71">
        <v>50275</v>
      </c>
      <c r="H76" s="71">
        <v>39485</v>
      </c>
      <c r="I76" s="71">
        <v>1060</v>
      </c>
      <c r="J76" s="71">
        <f t="shared" si="23"/>
        <v>90820</v>
      </c>
    </row>
    <row r="77" spans="1:10" s="72" customFormat="1" ht="15" customHeight="1" x14ac:dyDescent="0.3">
      <c r="A77" s="70" t="s">
        <v>14</v>
      </c>
      <c r="B77" s="71">
        <v>637982</v>
      </c>
      <c r="C77" s="71">
        <v>228983</v>
      </c>
      <c r="D77" s="71">
        <v>1340</v>
      </c>
      <c r="E77" s="71">
        <f t="shared" si="22"/>
        <v>868305</v>
      </c>
      <c r="F77" s="70" t="s">
        <v>14</v>
      </c>
      <c r="G77" s="71">
        <v>60404</v>
      </c>
      <c r="H77" s="71">
        <v>44715</v>
      </c>
      <c r="I77" s="71">
        <v>1487</v>
      </c>
      <c r="J77" s="71">
        <f t="shared" si="23"/>
        <v>106606</v>
      </c>
    </row>
    <row r="78" spans="1:10" s="72" customFormat="1" ht="15" customHeight="1" x14ac:dyDescent="0.3">
      <c r="A78" s="70" t="s">
        <v>15</v>
      </c>
      <c r="B78" s="71">
        <v>627883</v>
      </c>
      <c r="C78" s="71">
        <v>196303</v>
      </c>
      <c r="D78" s="71">
        <v>1276</v>
      </c>
      <c r="E78" s="71">
        <f t="shared" si="22"/>
        <v>825462</v>
      </c>
      <c r="F78" s="70" t="s">
        <v>15</v>
      </c>
      <c r="G78" s="71">
        <v>58677</v>
      </c>
      <c r="H78" s="71">
        <v>44657</v>
      </c>
      <c r="I78" s="71">
        <v>1342</v>
      </c>
      <c r="J78" s="71">
        <f t="shared" si="23"/>
        <v>104676</v>
      </c>
    </row>
    <row r="79" spans="1:10" s="72" customFormat="1" ht="15" customHeight="1" x14ac:dyDescent="0.3">
      <c r="A79" s="70" t="s">
        <v>16</v>
      </c>
      <c r="B79" s="71">
        <v>512853</v>
      </c>
      <c r="C79" s="71">
        <v>178649</v>
      </c>
      <c r="D79" s="71">
        <v>1143</v>
      </c>
      <c r="E79" s="71">
        <f t="shared" si="22"/>
        <v>692645</v>
      </c>
      <c r="F79" s="70" t="s">
        <v>16</v>
      </c>
      <c r="G79" s="71">
        <v>54913</v>
      </c>
      <c r="H79" s="71">
        <v>36264</v>
      </c>
      <c r="I79" s="71">
        <v>878</v>
      </c>
      <c r="J79" s="71">
        <f t="shared" si="23"/>
        <v>92055</v>
      </c>
    </row>
    <row r="80" spans="1:10" s="72" customFormat="1" ht="15" customHeight="1" x14ac:dyDescent="0.3">
      <c r="A80" s="70" t="s">
        <v>17</v>
      </c>
      <c r="B80" s="71">
        <v>304883</v>
      </c>
      <c r="C80" s="71">
        <v>88618</v>
      </c>
      <c r="D80" s="71">
        <v>304</v>
      </c>
      <c r="E80" s="71">
        <f t="shared" si="22"/>
        <v>393805</v>
      </c>
      <c r="F80" s="70" t="s">
        <v>17</v>
      </c>
      <c r="G80" s="71">
        <v>51478</v>
      </c>
      <c r="H80" s="71">
        <v>34360</v>
      </c>
      <c r="I80" s="71">
        <v>669</v>
      </c>
      <c r="J80" s="71">
        <f t="shared" si="23"/>
        <v>86507</v>
      </c>
    </row>
    <row r="81" spans="1:10" s="72" customFormat="1" ht="15" customHeight="1" x14ac:dyDescent="0.3">
      <c r="A81" s="70" t="s">
        <v>18</v>
      </c>
      <c r="B81" s="71">
        <v>11049</v>
      </c>
      <c r="C81" s="71">
        <v>247</v>
      </c>
      <c r="D81" s="71">
        <v>0</v>
      </c>
      <c r="E81" s="71">
        <f t="shared" si="22"/>
        <v>11296</v>
      </c>
      <c r="F81" s="70" t="s">
        <v>18</v>
      </c>
      <c r="G81" s="71">
        <v>45975</v>
      </c>
      <c r="H81" s="71">
        <v>22875</v>
      </c>
      <c r="I81" s="71">
        <v>655</v>
      </c>
      <c r="J81" s="71">
        <f t="shared" si="23"/>
        <v>69505</v>
      </c>
    </row>
    <row r="82" spans="1:10" s="72" customFormat="1" ht="15" customHeight="1" x14ac:dyDescent="0.3">
      <c r="A82" s="70" t="s">
        <v>19</v>
      </c>
      <c r="B82" s="71">
        <v>4418</v>
      </c>
      <c r="C82" s="71">
        <v>0</v>
      </c>
      <c r="D82" s="71">
        <v>0</v>
      </c>
      <c r="E82" s="71">
        <f t="shared" si="22"/>
        <v>4418</v>
      </c>
      <c r="F82" s="70" t="s">
        <v>19</v>
      </c>
      <c r="G82" s="71">
        <v>45120</v>
      </c>
      <c r="H82" s="71">
        <v>21996</v>
      </c>
      <c r="I82" s="71">
        <v>778</v>
      </c>
      <c r="J82" s="71">
        <f t="shared" si="23"/>
        <v>67894</v>
      </c>
    </row>
    <row r="83" spans="1:10" ht="15" customHeight="1" x14ac:dyDescent="0.3">
      <c r="A83" s="67">
        <v>2016</v>
      </c>
      <c r="B83" s="66">
        <f>SUM(B84:B95)</f>
        <v>2859931</v>
      </c>
      <c r="C83" s="66">
        <f t="shared" ref="C83:E83" si="24">SUM(C84:C95)</f>
        <v>1039616</v>
      </c>
      <c r="D83" s="66">
        <f t="shared" si="24"/>
        <v>622</v>
      </c>
      <c r="E83" s="66">
        <f t="shared" si="24"/>
        <v>3900169</v>
      </c>
      <c r="F83" s="67">
        <v>2016</v>
      </c>
      <c r="G83" s="66">
        <f>SUM(G84:G95)</f>
        <v>503021</v>
      </c>
      <c r="H83" s="66">
        <f t="shared" ref="H83:J83" si="25">SUM(H84:H95)</f>
        <v>436793</v>
      </c>
      <c r="I83" s="66">
        <f t="shared" si="25"/>
        <v>9578</v>
      </c>
      <c r="J83" s="66">
        <f t="shared" si="25"/>
        <v>949392</v>
      </c>
    </row>
    <row r="84" spans="1:10" s="72" customFormat="1" ht="15" customHeight="1" x14ac:dyDescent="0.3">
      <c r="A84" s="70" t="s">
        <v>8</v>
      </c>
      <c r="B84" s="71">
        <v>6</v>
      </c>
      <c r="C84" s="71">
        <v>2189</v>
      </c>
      <c r="D84" s="71">
        <v>0</v>
      </c>
      <c r="E84" s="71">
        <f>SUM(B84:D84)</f>
        <v>2195</v>
      </c>
      <c r="F84" s="70" t="s">
        <v>8</v>
      </c>
      <c r="G84" s="71">
        <v>33180</v>
      </c>
      <c r="H84" s="71">
        <v>31633</v>
      </c>
      <c r="I84" s="71">
        <v>665</v>
      </c>
      <c r="J84" s="71">
        <f>SUM(G84:I84)</f>
        <v>65478</v>
      </c>
    </row>
    <row r="85" spans="1:10" s="72" customFormat="1" ht="15" customHeight="1" x14ac:dyDescent="0.3">
      <c r="A85" s="70" t="s">
        <v>9</v>
      </c>
      <c r="B85" s="71">
        <v>185</v>
      </c>
      <c r="C85" s="71">
        <v>2213</v>
      </c>
      <c r="D85" s="71">
        <v>0</v>
      </c>
      <c r="E85" s="71">
        <f t="shared" ref="E85:E95" si="26">SUM(B85:D85)</f>
        <v>2398</v>
      </c>
      <c r="F85" s="70" t="s">
        <v>9</v>
      </c>
      <c r="G85" s="71">
        <v>32452</v>
      </c>
      <c r="H85" s="71">
        <v>31071</v>
      </c>
      <c r="I85" s="71">
        <v>491</v>
      </c>
      <c r="J85" s="71">
        <f t="shared" ref="J85:J95" si="27">SUM(G85:I85)</f>
        <v>64014</v>
      </c>
    </row>
    <row r="86" spans="1:10" s="72" customFormat="1" ht="15" customHeight="1" x14ac:dyDescent="0.3">
      <c r="A86" s="70" t="s">
        <v>10</v>
      </c>
      <c r="B86" s="71">
        <v>10303</v>
      </c>
      <c r="C86" s="71">
        <v>9545</v>
      </c>
      <c r="D86" s="71">
        <v>0</v>
      </c>
      <c r="E86" s="71">
        <f t="shared" si="26"/>
        <v>19848</v>
      </c>
      <c r="F86" s="70" t="s">
        <v>10</v>
      </c>
      <c r="G86" s="71">
        <v>40780</v>
      </c>
      <c r="H86" s="71">
        <v>36269</v>
      </c>
      <c r="I86" s="71">
        <v>539</v>
      </c>
      <c r="J86" s="71">
        <f t="shared" si="27"/>
        <v>77588</v>
      </c>
    </row>
    <row r="87" spans="1:10" s="72" customFormat="1" ht="15" customHeight="1" x14ac:dyDescent="0.3">
      <c r="A87" s="70" t="s">
        <v>11</v>
      </c>
      <c r="B87" s="71">
        <v>118709</v>
      </c>
      <c r="C87" s="71">
        <v>54069</v>
      </c>
      <c r="D87" s="71">
        <v>0</v>
      </c>
      <c r="E87" s="71">
        <f t="shared" si="26"/>
        <v>172778</v>
      </c>
      <c r="F87" s="70" t="s">
        <v>11</v>
      </c>
      <c r="G87" s="71">
        <v>35517</v>
      </c>
      <c r="H87" s="71">
        <v>35961</v>
      </c>
      <c r="I87" s="71">
        <v>902</v>
      </c>
      <c r="J87" s="71">
        <f t="shared" si="27"/>
        <v>72380</v>
      </c>
    </row>
    <row r="88" spans="1:10" s="72" customFormat="1" ht="15" customHeight="1" x14ac:dyDescent="0.3">
      <c r="A88" s="70" t="s">
        <v>12</v>
      </c>
      <c r="B88" s="71">
        <v>339400</v>
      </c>
      <c r="C88" s="71">
        <v>132828</v>
      </c>
      <c r="D88" s="71">
        <v>537</v>
      </c>
      <c r="E88" s="71">
        <f t="shared" si="26"/>
        <v>472765</v>
      </c>
      <c r="F88" s="70" t="s">
        <v>12</v>
      </c>
      <c r="G88" s="71">
        <v>40623</v>
      </c>
      <c r="H88" s="71">
        <v>37799</v>
      </c>
      <c r="I88" s="71">
        <v>1068</v>
      </c>
      <c r="J88" s="71">
        <f t="shared" si="27"/>
        <v>79490</v>
      </c>
    </row>
    <row r="89" spans="1:10" s="72" customFormat="1" ht="15" customHeight="1" x14ac:dyDescent="0.3">
      <c r="A89" s="70" t="s">
        <v>13</v>
      </c>
      <c r="B89" s="71">
        <v>450893</v>
      </c>
      <c r="C89" s="71">
        <v>166482</v>
      </c>
      <c r="D89" s="71">
        <v>85</v>
      </c>
      <c r="E89" s="71">
        <f t="shared" si="26"/>
        <v>617460</v>
      </c>
      <c r="F89" s="70" t="s">
        <v>13</v>
      </c>
      <c r="G89" s="71">
        <v>45745</v>
      </c>
      <c r="H89" s="71">
        <v>38966</v>
      </c>
      <c r="I89" s="71">
        <v>956</v>
      </c>
      <c r="J89" s="71">
        <f t="shared" si="27"/>
        <v>85667</v>
      </c>
    </row>
    <row r="90" spans="1:10" s="72" customFormat="1" ht="15" customHeight="1" x14ac:dyDescent="0.3">
      <c r="A90" s="70" t="s">
        <v>14</v>
      </c>
      <c r="B90" s="71">
        <v>605522</v>
      </c>
      <c r="C90" s="71">
        <v>221928</v>
      </c>
      <c r="D90" s="71">
        <v>0</v>
      </c>
      <c r="E90" s="71">
        <f t="shared" si="26"/>
        <v>827450</v>
      </c>
      <c r="F90" s="70" t="s">
        <v>14</v>
      </c>
      <c r="G90" s="71">
        <v>52556</v>
      </c>
      <c r="H90" s="71">
        <v>43893</v>
      </c>
      <c r="I90" s="71">
        <v>1491</v>
      </c>
      <c r="J90" s="71">
        <f t="shared" si="27"/>
        <v>97940</v>
      </c>
    </row>
    <row r="91" spans="1:10" s="72" customFormat="1" ht="15" customHeight="1" x14ac:dyDescent="0.3">
      <c r="A91" s="70" t="s">
        <v>15</v>
      </c>
      <c r="B91" s="71">
        <v>600516</v>
      </c>
      <c r="C91" s="71">
        <v>188580</v>
      </c>
      <c r="D91" s="71">
        <v>0</v>
      </c>
      <c r="E91" s="71">
        <f t="shared" si="26"/>
        <v>789096</v>
      </c>
      <c r="F91" s="70" t="s">
        <v>15</v>
      </c>
      <c r="G91" s="71">
        <v>51215</v>
      </c>
      <c r="H91" s="71">
        <v>44051</v>
      </c>
      <c r="I91" s="71">
        <v>1489</v>
      </c>
      <c r="J91" s="71">
        <f t="shared" si="27"/>
        <v>96755</v>
      </c>
    </row>
    <row r="92" spans="1:10" s="72" customFormat="1" ht="15" customHeight="1" x14ac:dyDescent="0.3">
      <c r="A92" s="70" t="s">
        <v>16</v>
      </c>
      <c r="B92" s="71">
        <v>474601</v>
      </c>
      <c r="C92" s="71">
        <v>165958</v>
      </c>
      <c r="D92" s="71">
        <v>0</v>
      </c>
      <c r="E92" s="71">
        <f t="shared" si="26"/>
        <v>640559</v>
      </c>
      <c r="F92" s="70" t="s">
        <v>16</v>
      </c>
      <c r="G92" s="71">
        <v>47964</v>
      </c>
      <c r="H92" s="71">
        <v>37925</v>
      </c>
      <c r="I92" s="71">
        <v>897</v>
      </c>
      <c r="J92" s="71">
        <f t="shared" si="27"/>
        <v>86786</v>
      </c>
    </row>
    <row r="93" spans="1:10" s="72" customFormat="1" ht="15" customHeight="1" x14ac:dyDescent="0.3">
      <c r="A93" s="70" t="s">
        <v>17</v>
      </c>
      <c r="B93" s="71">
        <v>255764</v>
      </c>
      <c r="C93" s="71">
        <v>90301</v>
      </c>
      <c r="D93" s="71">
        <v>0</v>
      </c>
      <c r="E93" s="71">
        <f t="shared" si="26"/>
        <v>346065</v>
      </c>
      <c r="F93" s="70" t="s">
        <v>17</v>
      </c>
      <c r="G93" s="71">
        <v>41134</v>
      </c>
      <c r="H93" s="71">
        <v>34308</v>
      </c>
      <c r="I93" s="71">
        <v>216</v>
      </c>
      <c r="J93" s="71">
        <f t="shared" si="27"/>
        <v>75658</v>
      </c>
    </row>
    <row r="94" spans="1:10" s="72" customFormat="1" ht="15" customHeight="1" x14ac:dyDescent="0.3">
      <c r="A94" s="70" t="s">
        <v>18</v>
      </c>
      <c r="B94" s="71">
        <v>3013</v>
      </c>
      <c r="C94" s="71">
        <v>3288</v>
      </c>
      <c r="D94" s="71">
        <v>0</v>
      </c>
      <c r="E94" s="71">
        <f t="shared" si="26"/>
        <v>6301</v>
      </c>
      <c r="F94" s="70" t="s">
        <v>18</v>
      </c>
      <c r="G94" s="71">
        <v>39717</v>
      </c>
      <c r="H94" s="71">
        <v>31892</v>
      </c>
      <c r="I94" s="71">
        <v>360</v>
      </c>
      <c r="J94" s="71">
        <f t="shared" si="27"/>
        <v>71969</v>
      </c>
    </row>
    <row r="95" spans="1:10" s="72" customFormat="1" ht="15" customHeight="1" x14ac:dyDescent="0.3">
      <c r="A95" s="70" t="s">
        <v>19</v>
      </c>
      <c r="B95" s="71">
        <v>1019</v>
      </c>
      <c r="C95" s="71">
        <v>2235</v>
      </c>
      <c r="D95" s="71">
        <v>0</v>
      </c>
      <c r="E95" s="71">
        <f t="shared" si="26"/>
        <v>3254</v>
      </c>
      <c r="F95" s="70" t="s">
        <v>19</v>
      </c>
      <c r="G95" s="71">
        <v>42138</v>
      </c>
      <c r="H95" s="71">
        <v>33025</v>
      </c>
      <c r="I95" s="71">
        <v>504</v>
      </c>
      <c r="J95" s="71">
        <f t="shared" si="27"/>
        <v>75667</v>
      </c>
    </row>
    <row r="96" spans="1:10" ht="15" customHeight="1" x14ac:dyDescent="0.3">
      <c r="A96" s="29">
        <v>2015</v>
      </c>
      <c r="B96" s="66">
        <f>SUM(B97:B108)</f>
        <v>2542914</v>
      </c>
      <c r="C96" s="66">
        <f t="shared" ref="C96:E96" si="28">SUM(C97:C108)</f>
        <v>939794</v>
      </c>
      <c r="D96" s="66">
        <f t="shared" si="28"/>
        <v>611</v>
      </c>
      <c r="E96" s="66">
        <f t="shared" si="28"/>
        <v>3483319</v>
      </c>
      <c r="F96" s="29">
        <v>2015</v>
      </c>
      <c r="G96" s="66">
        <f>SUM(G97:G108)</f>
        <v>473771</v>
      </c>
      <c r="H96" s="66">
        <f t="shared" ref="H96:J96" si="29">SUM(H97:H108)</f>
        <v>411793</v>
      </c>
      <c r="I96" s="66">
        <f t="shared" si="29"/>
        <v>12404</v>
      </c>
      <c r="J96" s="66">
        <f t="shared" si="29"/>
        <v>897968</v>
      </c>
    </row>
    <row r="97" spans="1:10" ht="15" customHeight="1" x14ac:dyDescent="0.3">
      <c r="A97" s="70" t="s">
        <v>8</v>
      </c>
      <c r="B97" s="71">
        <v>186</v>
      </c>
      <c r="C97" s="71">
        <v>2158</v>
      </c>
      <c r="D97" s="71">
        <v>0</v>
      </c>
      <c r="E97" s="71">
        <v>2344</v>
      </c>
      <c r="F97" s="70" t="s">
        <v>8</v>
      </c>
      <c r="G97" s="71">
        <v>34158</v>
      </c>
      <c r="H97" s="71">
        <v>27659</v>
      </c>
      <c r="I97" s="71">
        <v>904</v>
      </c>
      <c r="J97" s="71">
        <f>SUM(G97:I97)</f>
        <v>62721</v>
      </c>
    </row>
    <row r="98" spans="1:10" ht="15" customHeight="1" x14ac:dyDescent="0.3">
      <c r="A98" s="70" t="s">
        <v>9</v>
      </c>
      <c r="B98" s="71">
        <v>195</v>
      </c>
      <c r="C98" s="71">
        <v>1575</v>
      </c>
      <c r="D98" s="71">
        <v>0</v>
      </c>
      <c r="E98" s="71">
        <v>1770</v>
      </c>
      <c r="F98" s="70" t="s">
        <v>9</v>
      </c>
      <c r="G98" s="71">
        <v>29659</v>
      </c>
      <c r="H98" s="71">
        <v>26651</v>
      </c>
      <c r="I98" s="71">
        <v>549</v>
      </c>
      <c r="J98" s="71">
        <f t="shared" ref="J98:J108" si="30">SUM(G98:I98)</f>
        <v>56859</v>
      </c>
    </row>
    <row r="99" spans="1:10" ht="15" customHeight="1" x14ac:dyDescent="0.3">
      <c r="A99" s="70" t="s">
        <v>10</v>
      </c>
      <c r="B99" s="71">
        <v>7168</v>
      </c>
      <c r="C99" s="71">
        <v>5855</v>
      </c>
      <c r="D99" s="71">
        <v>0</v>
      </c>
      <c r="E99" s="71">
        <v>13023</v>
      </c>
      <c r="F99" s="70" t="s">
        <v>10</v>
      </c>
      <c r="G99" s="71">
        <v>34493</v>
      </c>
      <c r="H99" s="71">
        <v>28984</v>
      </c>
      <c r="I99" s="71">
        <v>873</v>
      </c>
      <c r="J99" s="71">
        <f t="shared" si="30"/>
        <v>64350</v>
      </c>
    </row>
    <row r="100" spans="1:10" ht="15" customHeight="1" x14ac:dyDescent="0.3">
      <c r="A100" s="70" t="s">
        <v>11</v>
      </c>
      <c r="B100" s="71">
        <v>100158</v>
      </c>
      <c r="C100" s="71">
        <v>48176</v>
      </c>
      <c r="D100" s="71">
        <v>0</v>
      </c>
      <c r="E100" s="71">
        <v>148334</v>
      </c>
      <c r="F100" s="70" t="s">
        <v>11</v>
      </c>
      <c r="G100" s="71">
        <v>40954</v>
      </c>
      <c r="H100" s="71">
        <v>34507</v>
      </c>
      <c r="I100" s="71">
        <v>1452</v>
      </c>
      <c r="J100" s="71">
        <f t="shared" si="30"/>
        <v>76913</v>
      </c>
    </row>
    <row r="101" spans="1:10" ht="15" customHeight="1" x14ac:dyDescent="0.3">
      <c r="A101" s="70" t="s">
        <v>12</v>
      </c>
      <c r="B101" s="71">
        <v>307844</v>
      </c>
      <c r="C101" s="71">
        <v>124066</v>
      </c>
      <c r="D101" s="71">
        <v>0</v>
      </c>
      <c r="E101" s="71">
        <v>431910</v>
      </c>
      <c r="F101" s="70" t="s">
        <v>12</v>
      </c>
      <c r="G101" s="71">
        <v>40821</v>
      </c>
      <c r="H101" s="71">
        <v>34409</v>
      </c>
      <c r="I101" s="71">
        <v>1001</v>
      </c>
      <c r="J101" s="71">
        <f t="shared" si="30"/>
        <v>76231</v>
      </c>
    </row>
    <row r="102" spans="1:10" ht="15" customHeight="1" x14ac:dyDescent="0.3">
      <c r="A102" s="70" t="s">
        <v>13</v>
      </c>
      <c r="B102" s="71">
        <v>415260</v>
      </c>
      <c r="C102" s="71">
        <v>157011</v>
      </c>
      <c r="D102" s="71">
        <v>88</v>
      </c>
      <c r="E102" s="71">
        <v>572359</v>
      </c>
      <c r="F102" s="70" t="s">
        <v>13</v>
      </c>
      <c r="G102" s="71">
        <v>44505</v>
      </c>
      <c r="H102" s="71">
        <v>37287</v>
      </c>
      <c r="I102" s="71">
        <v>1118</v>
      </c>
      <c r="J102" s="71">
        <f t="shared" si="30"/>
        <v>82910</v>
      </c>
    </row>
    <row r="103" spans="1:10" ht="15" customHeight="1" x14ac:dyDescent="0.3">
      <c r="A103" s="70" t="s">
        <v>14</v>
      </c>
      <c r="B103" s="71">
        <v>540115</v>
      </c>
      <c r="C103" s="71">
        <v>197631</v>
      </c>
      <c r="D103" s="71">
        <v>180</v>
      </c>
      <c r="E103" s="71">
        <v>737926</v>
      </c>
      <c r="F103" s="70" t="s">
        <v>14</v>
      </c>
      <c r="G103" s="71">
        <v>49775</v>
      </c>
      <c r="H103" s="71">
        <v>44288</v>
      </c>
      <c r="I103" s="71">
        <v>1620</v>
      </c>
      <c r="J103" s="71">
        <f t="shared" si="30"/>
        <v>95683</v>
      </c>
    </row>
    <row r="104" spans="1:10" ht="15" customHeight="1" x14ac:dyDescent="0.3">
      <c r="A104" s="70" t="s">
        <v>15</v>
      </c>
      <c r="B104" s="71">
        <v>555089</v>
      </c>
      <c r="C104" s="71">
        <v>181796</v>
      </c>
      <c r="D104" s="71">
        <v>228</v>
      </c>
      <c r="E104" s="71">
        <v>737113</v>
      </c>
      <c r="F104" s="70" t="s">
        <v>15</v>
      </c>
      <c r="G104" s="71">
        <v>50273</v>
      </c>
      <c r="H104" s="71">
        <v>50693</v>
      </c>
      <c r="I104" s="71">
        <v>1743</v>
      </c>
      <c r="J104" s="71">
        <f t="shared" si="30"/>
        <v>102709</v>
      </c>
    </row>
    <row r="105" spans="1:10" ht="15" customHeight="1" x14ac:dyDescent="0.3">
      <c r="A105" s="70" t="s">
        <v>16</v>
      </c>
      <c r="B105" s="71">
        <v>423288</v>
      </c>
      <c r="C105" s="71">
        <v>146078</v>
      </c>
      <c r="D105" s="71">
        <v>115</v>
      </c>
      <c r="E105" s="71">
        <v>569481</v>
      </c>
      <c r="F105" s="70" t="s">
        <v>16</v>
      </c>
      <c r="G105" s="71">
        <v>43173</v>
      </c>
      <c r="H105" s="71">
        <v>35378</v>
      </c>
      <c r="I105" s="71">
        <v>1044</v>
      </c>
      <c r="J105" s="71">
        <f t="shared" si="30"/>
        <v>79595</v>
      </c>
    </row>
    <row r="106" spans="1:10" ht="15" customHeight="1" x14ac:dyDescent="0.3">
      <c r="A106" s="70" t="s">
        <v>17</v>
      </c>
      <c r="B106" s="71">
        <v>190258</v>
      </c>
      <c r="C106" s="71">
        <v>70778</v>
      </c>
      <c r="D106" s="71">
        <v>0</v>
      </c>
      <c r="E106" s="71">
        <v>261036</v>
      </c>
      <c r="F106" s="70" t="s">
        <v>17</v>
      </c>
      <c r="G106" s="71">
        <v>37164</v>
      </c>
      <c r="H106" s="71">
        <v>32788</v>
      </c>
      <c r="I106" s="71">
        <v>827</v>
      </c>
      <c r="J106" s="71">
        <f t="shared" si="30"/>
        <v>70779</v>
      </c>
    </row>
    <row r="107" spans="1:10" ht="15" customHeight="1" x14ac:dyDescent="0.3">
      <c r="A107" s="70" t="s">
        <v>18</v>
      </c>
      <c r="B107" s="71">
        <v>2902</v>
      </c>
      <c r="C107" s="71">
        <v>2780</v>
      </c>
      <c r="D107" s="71">
        <v>0</v>
      </c>
      <c r="E107" s="71">
        <v>5682</v>
      </c>
      <c r="F107" s="70" t="s">
        <v>18</v>
      </c>
      <c r="G107" s="71">
        <v>34413</v>
      </c>
      <c r="H107" s="71">
        <v>30175</v>
      </c>
      <c r="I107" s="71">
        <v>614</v>
      </c>
      <c r="J107" s="71">
        <f t="shared" si="30"/>
        <v>65202</v>
      </c>
    </row>
    <row r="108" spans="1:10" ht="15" customHeight="1" x14ac:dyDescent="0.3">
      <c r="A108" s="70" t="s">
        <v>19</v>
      </c>
      <c r="B108" s="71">
        <v>451</v>
      </c>
      <c r="C108" s="71">
        <v>1890</v>
      </c>
      <c r="D108" s="71">
        <v>0</v>
      </c>
      <c r="E108" s="71">
        <v>2341</v>
      </c>
      <c r="F108" s="70" t="s">
        <v>19</v>
      </c>
      <c r="G108" s="71">
        <v>34383</v>
      </c>
      <c r="H108" s="71">
        <v>28974</v>
      </c>
      <c r="I108" s="71">
        <v>659</v>
      </c>
      <c r="J108" s="71">
        <f t="shared" si="30"/>
        <v>64016</v>
      </c>
    </row>
    <row r="109" spans="1:10" ht="15" customHeight="1" x14ac:dyDescent="0.3">
      <c r="A109" s="29">
        <v>2014</v>
      </c>
      <c r="B109" s="66">
        <f>SUM(B110:B121)</f>
        <v>2595702</v>
      </c>
      <c r="C109" s="66">
        <f t="shared" ref="C109:E109" si="31">SUM(C110:C121)</f>
        <v>935615</v>
      </c>
      <c r="D109" s="66">
        <f t="shared" si="31"/>
        <v>2437</v>
      </c>
      <c r="E109" s="66">
        <f t="shared" si="31"/>
        <v>3533754</v>
      </c>
      <c r="F109" s="29">
        <v>2014</v>
      </c>
      <c r="G109" s="66">
        <f>SUM(G110:G121)</f>
        <v>407162</v>
      </c>
      <c r="H109" s="66">
        <f t="shared" ref="H109:J109" si="32">SUM(H110:H121)</f>
        <v>285611</v>
      </c>
      <c r="I109" s="66">
        <f t="shared" si="32"/>
        <v>14767</v>
      </c>
      <c r="J109" s="66">
        <f t="shared" si="32"/>
        <v>707540</v>
      </c>
    </row>
    <row r="110" spans="1:10" ht="15" customHeight="1" x14ac:dyDescent="0.3">
      <c r="A110" s="70" t="s">
        <v>8</v>
      </c>
      <c r="B110" s="71">
        <v>81</v>
      </c>
      <c r="C110" s="71">
        <v>1612</v>
      </c>
      <c r="D110" s="71">
        <v>0</v>
      </c>
      <c r="E110" s="71">
        <v>1693</v>
      </c>
      <c r="F110" s="70" t="s">
        <v>8</v>
      </c>
      <c r="G110" s="71">
        <v>29327</v>
      </c>
      <c r="H110" s="71">
        <v>13598</v>
      </c>
      <c r="I110" s="71">
        <v>860</v>
      </c>
      <c r="J110" s="71">
        <f>SUM(G110:I110)</f>
        <v>43785</v>
      </c>
    </row>
    <row r="111" spans="1:10" ht="15" customHeight="1" x14ac:dyDescent="0.3">
      <c r="A111" s="70" t="s">
        <v>9</v>
      </c>
      <c r="B111" s="71">
        <v>59</v>
      </c>
      <c r="C111" s="71">
        <v>1313</v>
      </c>
      <c r="D111" s="71">
        <v>0</v>
      </c>
      <c r="E111" s="71">
        <v>1372</v>
      </c>
      <c r="F111" s="70" t="s">
        <v>9</v>
      </c>
      <c r="G111" s="71">
        <v>28559</v>
      </c>
      <c r="H111" s="71">
        <v>13830</v>
      </c>
      <c r="I111" s="71">
        <v>730</v>
      </c>
      <c r="J111" s="71">
        <f t="shared" ref="J111:J121" si="33">SUM(G111:I111)</f>
        <v>43119</v>
      </c>
    </row>
    <row r="112" spans="1:10" ht="15" customHeight="1" x14ac:dyDescent="0.3">
      <c r="A112" s="70" t="s">
        <v>10</v>
      </c>
      <c r="B112" s="71">
        <v>994</v>
      </c>
      <c r="C112" s="71">
        <v>2024</v>
      </c>
      <c r="D112" s="71">
        <v>0</v>
      </c>
      <c r="E112" s="71">
        <v>3018</v>
      </c>
      <c r="F112" s="70" t="s">
        <v>10</v>
      </c>
      <c r="G112" s="71">
        <v>32344</v>
      </c>
      <c r="H112" s="71">
        <v>14747</v>
      </c>
      <c r="I112" s="71">
        <v>770</v>
      </c>
      <c r="J112" s="71">
        <f t="shared" si="33"/>
        <v>47861</v>
      </c>
    </row>
    <row r="113" spans="1:10" ht="15" customHeight="1" x14ac:dyDescent="0.3">
      <c r="A113" s="70" t="s">
        <v>11</v>
      </c>
      <c r="B113" s="71">
        <v>108996</v>
      </c>
      <c r="C113" s="71">
        <v>49548</v>
      </c>
      <c r="D113" s="71">
        <v>0</v>
      </c>
      <c r="E113" s="71">
        <v>158544</v>
      </c>
      <c r="F113" s="70" t="s">
        <v>11</v>
      </c>
      <c r="G113" s="71">
        <v>34858</v>
      </c>
      <c r="H113" s="71">
        <v>25095</v>
      </c>
      <c r="I113" s="71">
        <v>1611</v>
      </c>
      <c r="J113" s="71">
        <f t="shared" si="33"/>
        <v>61564</v>
      </c>
    </row>
    <row r="114" spans="1:10" ht="15" customHeight="1" x14ac:dyDescent="0.3">
      <c r="A114" s="70" t="s">
        <v>12</v>
      </c>
      <c r="B114" s="71">
        <v>325142</v>
      </c>
      <c r="C114" s="71">
        <v>124555</v>
      </c>
      <c r="D114" s="71">
        <v>146</v>
      </c>
      <c r="E114" s="71">
        <v>449843</v>
      </c>
      <c r="F114" s="70" t="s">
        <v>12</v>
      </c>
      <c r="G114" s="71">
        <v>31544</v>
      </c>
      <c r="H114" s="71">
        <v>24995</v>
      </c>
      <c r="I114" s="71">
        <v>1064</v>
      </c>
      <c r="J114" s="71">
        <f t="shared" si="33"/>
        <v>57603</v>
      </c>
    </row>
    <row r="115" spans="1:10" ht="15" customHeight="1" x14ac:dyDescent="0.3">
      <c r="A115" s="70" t="s">
        <v>13</v>
      </c>
      <c r="B115" s="71">
        <v>440258</v>
      </c>
      <c r="C115" s="71">
        <v>158291</v>
      </c>
      <c r="D115" s="71">
        <v>206</v>
      </c>
      <c r="E115" s="71">
        <v>598755</v>
      </c>
      <c r="F115" s="70" t="s">
        <v>13</v>
      </c>
      <c r="G115" s="71">
        <v>33891</v>
      </c>
      <c r="H115" s="71">
        <v>26646</v>
      </c>
      <c r="I115" s="71">
        <v>1352</v>
      </c>
      <c r="J115" s="71">
        <f t="shared" si="33"/>
        <v>61889</v>
      </c>
    </row>
    <row r="116" spans="1:10" ht="15" customHeight="1" x14ac:dyDescent="0.3">
      <c r="A116" s="70" t="s">
        <v>14</v>
      </c>
      <c r="B116" s="71">
        <v>534601</v>
      </c>
      <c r="C116" s="71">
        <v>198064</v>
      </c>
      <c r="D116" s="71">
        <v>757</v>
      </c>
      <c r="E116" s="71">
        <v>733422</v>
      </c>
      <c r="F116" s="70" t="s">
        <v>14</v>
      </c>
      <c r="G116" s="71">
        <v>39532</v>
      </c>
      <c r="H116" s="71">
        <v>31953</v>
      </c>
      <c r="I116" s="71">
        <v>2029</v>
      </c>
      <c r="J116" s="71">
        <f t="shared" si="33"/>
        <v>73514</v>
      </c>
    </row>
    <row r="117" spans="1:10" ht="15" customHeight="1" x14ac:dyDescent="0.3">
      <c r="A117" s="70" t="s">
        <v>15</v>
      </c>
      <c r="B117" s="71">
        <v>557826</v>
      </c>
      <c r="C117" s="71">
        <v>180087</v>
      </c>
      <c r="D117" s="71">
        <v>981</v>
      </c>
      <c r="E117" s="71">
        <v>738894</v>
      </c>
      <c r="F117" s="70" t="s">
        <v>15</v>
      </c>
      <c r="G117" s="71">
        <v>38602</v>
      </c>
      <c r="H117" s="71">
        <v>31005</v>
      </c>
      <c r="I117" s="71">
        <v>2173</v>
      </c>
      <c r="J117" s="71">
        <f t="shared" si="33"/>
        <v>71780</v>
      </c>
    </row>
    <row r="118" spans="1:10" ht="15" customHeight="1" x14ac:dyDescent="0.3">
      <c r="A118" s="70" t="s">
        <v>16</v>
      </c>
      <c r="B118" s="71">
        <v>420303</v>
      </c>
      <c r="C118" s="71">
        <v>145618</v>
      </c>
      <c r="D118" s="71">
        <v>347</v>
      </c>
      <c r="E118" s="71">
        <v>566268</v>
      </c>
      <c r="F118" s="70" t="s">
        <v>16</v>
      </c>
      <c r="G118" s="71">
        <v>36885</v>
      </c>
      <c r="H118" s="71">
        <v>26647</v>
      </c>
      <c r="I118" s="71">
        <v>1360</v>
      </c>
      <c r="J118" s="71">
        <f t="shared" si="33"/>
        <v>64892</v>
      </c>
    </row>
    <row r="119" spans="1:10" ht="15" customHeight="1" x14ac:dyDescent="0.3">
      <c r="A119" s="70" t="s">
        <v>17</v>
      </c>
      <c r="B119" s="71">
        <v>202633</v>
      </c>
      <c r="C119" s="71">
        <v>69465</v>
      </c>
      <c r="D119" s="71">
        <v>0</v>
      </c>
      <c r="E119" s="71">
        <v>272098</v>
      </c>
      <c r="F119" s="70" t="s">
        <v>17</v>
      </c>
      <c r="G119" s="71">
        <v>35032</v>
      </c>
      <c r="H119" s="71">
        <v>25194</v>
      </c>
      <c r="I119" s="71">
        <v>985</v>
      </c>
      <c r="J119" s="71">
        <f t="shared" si="33"/>
        <v>61211</v>
      </c>
    </row>
    <row r="120" spans="1:10" ht="15" customHeight="1" x14ac:dyDescent="0.3">
      <c r="A120" s="70" t="s">
        <v>18</v>
      </c>
      <c r="B120" s="71">
        <v>4228</v>
      </c>
      <c r="C120" s="71">
        <v>3489</v>
      </c>
      <c r="D120" s="71">
        <v>0</v>
      </c>
      <c r="E120" s="71">
        <v>7717</v>
      </c>
      <c r="F120" s="70" t="s">
        <v>18</v>
      </c>
      <c r="G120" s="71">
        <v>32347</v>
      </c>
      <c r="H120" s="71">
        <v>25620</v>
      </c>
      <c r="I120" s="71">
        <v>864</v>
      </c>
      <c r="J120" s="71">
        <f t="shared" si="33"/>
        <v>58831</v>
      </c>
    </row>
    <row r="121" spans="1:10" ht="15" customHeight="1" x14ac:dyDescent="0.3">
      <c r="A121" s="70" t="s">
        <v>19</v>
      </c>
      <c r="B121" s="71">
        <v>581</v>
      </c>
      <c r="C121" s="71">
        <v>1549</v>
      </c>
      <c r="D121" s="71">
        <v>0</v>
      </c>
      <c r="E121" s="71">
        <v>2130</v>
      </c>
      <c r="F121" s="70" t="s">
        <v>19</v>
      </c>
      <c r="G121" s="71">
        <v>34241</v>
      </c>
      <c r="H121" s="71">
        <v>26281</v>
      </c>
      <c r="I121" s="71">
        <v>969</v>
      </c>
      <c r="J121" s="71">
        <f t="shared" si="33"/>
        <v>61491</v>
      </c>
    </row>
    <row r="122" spans="1:10" ht="15" customHeight="1" x14ac:dyDescent="0.3">
      <c r="A122" s="29">
        <v>2013</v>
      </c>
      <c r="B122" s="66">
        <f>SUM(B123:B134)</f>
        <v>2472775</v>
      </c>
      <c r="C122" s="66">
        <f t="shared" ref="C122:E122" si="34">SUM(C123:C134)</f>
        <v>849271</v>
      </c>
      <c r="D122" s="66">
        <f t="shared" si="34"/>
        <v>1932</v>
      </c>
      <c r="E122" s="66">
        <f t="shared" si="34"/>
        <v>3323978</v>
      </c>
      <c r="F122" s="29">
        <v>2013</v>
      </c>
      <c r="G122" s="66">
        <f>SUM(G123:G134)</f>
        <v>409981</v>
      </c>
      <c r="H122" s="66">
        <f t="shared" ref="H122:J122" si="35">SUM(H123:H134)</f>
        <v>185888</v>
      </c>
      <c r="I122" s="66">
        <f t="shared" si="35"/>
        <v>15644</v>
      </c>
      <c r="J122" s="66">
        <f t="shared" si="35"/>
        <v>611513</v>
      </c>
    </row>
    <row r="123" spans="1:10" ht="15" customHeight="1" x14ac:dyDescent="0.3">
      <c r="A123" s="70" t="s">
        <v>8</v>
      </c>
      <c r="B123" s="71">
        <v>846</v>
      </c>
      <c r="C123" s="71">
        <v>984</v>
      </c>
      <c r="D123" s="71">
        <v>0</v>
      </c>
      <c r="E123" s="71">
        <v>1830</v>
      </c>
      <c r="F123" s="70" t="s">
        <v>8</v>
      </c>
      <c r="G123" s="71">
        <v>31700</v>
      </c>
      <c r="H123" s="71">
        <v>10403</v>
      </c>
      <c r="I123" s="71">
        <v>918</v>
      </c>
      <c r="J123" s="71">
        <f>SUM(G123:I123)</f>
        <v>43021</v>
      </c>
    </row>
    <row r="124" spans="1:10" ht="15" customHeight="1" x14ac:dyDescent="0.3">
      <c r="A124" s="70" t="s">
        <v>9</v>
      </c>
      <c r="B124" s="71">
        <v>225</v>
      </c>
      <c r="C124" s="71">
        <v>935</v>
      </c>
      <c r="D124" s="71">
        <v>0</v>
      </c>
      <c r="E124" s="71">
        <v>1160</v>
      </c>
      <c r="F124" s="70" t="s">
        <v>9</v>
      </c>
      <c r="G124" s="71">
        <v>30470</v>
      </c>
      <c r="H124" s="71">
        <v>11230</v>
      </c>
      <c r="I124" s="71">
        <v>768</v>
      </c>
      <c r="J124" s="71">
        <f t="shared" ref="J124:J134" si="36">SUM(G124:I124)</f>
        <v>42468</v>
      </c>
    </row>
    <row r="125" spans="1:10" ht="15" customHeight="1" x14ac:dyDescent="0.3">
      <c r="A125" s="70" t="s">
        <v>10</v>
      </c>
      <c r="B125" s="71">
        <v>8399</v>
      </c>
      <c r="C125" s="71">
        <v>4422</v>
      </c>
      <c r="D125" s="71">
        <v>0</v>
      </c>
      <c r="E125" s="71">
        <v>12821</v>
      </c>
      <c r="F125" s="70" t="s">
        <v>10</v>
      </c>
      <c r="G125" s="71">
        <v>35772</v>
      </c>
      <c r="H125" s="71">
        <v>12173</v>
      </c>
      <c r="I125" s="71">
        <v>896</v>
      </c>
      <c r="J125" s="71">
        <f t="shared" si="36"/>
        <v>48841</v>
      </c>
    </row>
    <row r="126" spans="1:10" ht="15" customHeight="1" x14ac:dyDescent="0.3">
      <c r="A126" s="70" t="s">
        <v>11</v>
      </c>
      <c r="B126" s="71">
        <v>75806</v>
      </c>
      <c r="C126" s="71">
        <v>38131</v>
      </c>
      <c r="D126" s="71">
        <v>0</v>
      </c>
      <c r="E126" s="71">
        <v>113937</v>
      </c>
      <c r="F126" s="70" t="s">
        <v>11</v>
      </c>
      <c r="G126" s="71">
        <v>33091</v>
      </c>
      <c r="H126" s="71">
        <v>12408</v>
      </c>
      <c r="I126" s="71">
        <v>1203</v>
      </c>
      <c r="J126" s="71">
        <f t="shared" si="36"/>
        <v>46702</v>
      </c>
    </row>
    <row r="127" spans="1:10" ht="15" customHeight="1" x14ac:dyDescent="0.3">
      <c r="A127" s="70" t="s">
        <v>12</v>
      </c>
      <c r="B127" s="71">
        <v>304946</v>
      </c>
      <c r="C127" s="71">
        <v>113803</v>
      </c>
      <c r="D127" s="71">
        <v>231</v>
      </c>
      <c r="E127" s="71">
        <v>418980</v>
      </c>
      <c r="F127" s="70" t="s">
        <v>12</v>
      </c>
      <c r="G127" s="71">
        <v>36638</v>
      </c>
      <c r="H127" s="71">
        <v>14404</v>
      </c>
      <c r="I127" s="71">
        <v>1640</v>
      </c>
      <c r="J127" s="71">
        <f t="shared" si="36"/>
        <v>52682</v>
      </c>
    </row>
    <row r="128" spans="1:10" ht="15" customHeight="1" x14ac:dyDescent="0.3">
      <c r="A128" s="70" t="s">
        <v>13</v>
      </c>
      <c r="B128" s="71">
        <v>421873</v>
      </c>
      <c r="C128" s="71">
        <v>148223</v>
      </c>
      <c r="D128" s="71">
        <v>251</v>
      </c>
      <c r="E128" s="71">
        <v>570347</v>
      </c>
      <c r="F128" s="70" t="s">
        <v>13</v>
      </c>
      <c r="G128" s="71">
        <v>38013</v>
      </c>
      <c r="H128" s="71">
        <v>18057</v>
      </c>
      <c r="I128" s="71">
        <v>1736</v>
      </c>
      <c r="J128" s="71">
        <f t="shared" si="36"/>
        <v>57806</v>
      </c>
    </row>
    <row r="129" spans="1:10" ht="15" customHeight="1" x14ac:dyDescent="0.3">
      <c r="A129" s="70" t="s">
        <v>14</v>
      </c>
      <c r="B129" s="71">
        <v>519690</v>
      </c>
      <c r="C129" s="71">
        <v>171345</v>
      </c>
      <c r="D129" s="71">
        <v>431</v>
      </c>
      <c r="E129" s="71">
        <v>691466</v>
      </c>
      <c r="F129" s="70" t="s">
        <v>14</v>
      </c>
      <c r="G129" s="71">
        <v>38469</v>
      </c>
      <c r="H129" s="71">
        <v>22856</v>
      </c>
      <c r="I129" s="71">
        <v>2205</v>
      </c>
      <c r="J129" s="71">
        <f t="shared" si="36"/>
        <v>63530</v>
      </c>
    </row>
    <row r="130" spans="1:10" ht="15" customHeight="1" x14ac:dyDescent="0.3">
      <c r="A130" s="70" t="s">
        <v>15</v>
      </c>
      <c r="B130" s="71">
        <v>527937</v>
      </c>
      <c r="C130" s="71">
        <v>161964</v>
      </c>
      <c r="D130" s="71">
        <v>728</v>
      </c>
      <c r="E130" s="71">
        <v>690629</v>
      </c>
      <c r="F130" s="70" t="s">
        <v>15</v>
      </c>
      <c r="G130" s="71">
        <v>37773</v>
      </c>
      <c r="H130" s="71">
        <v>22124</v>
      </c>
      <c r="I130" s="71">
        <v>2316</v>
      </c>
      <c r="J130" s="71">
        <f t="shared" si="36"/>
        <v>62213</v>
      </c>
    </row>
    <row r="131" spans="1:10" ht="15" customHeight="1" x14ac:dyDescent="0.3">
      <c r="A131" s="70" t="s">
        <v>16</v>
      </c>
      <c r="B131" s="71">
        <v>438947</v>
      </c>
      <c r="C131" s="71">
        <v>137639</v>
      </c>
      <c r="D131" s="71">
        <v>291</v>
      </c>
      <c r="E131" s="71">
        <v>576877</v>
      </c>
      <c r="F131" s="70" t="s">
        <v>16</v>
      </c>
      <c r="G131" s="71">
        <v>34690</v>
      </c>
      <c r="H131" s="71">
        <v>18305</v>
      </c>
      <c r="I131" s="71">
        <v>1316</v>
      </c>
      <c r="J131" s="71">
        <f t="shared" si="36"/>
        <v>54311</v>
      </c>
    </row>
    <row r="132" spans="1:10" ht="15" customHeight="1" x14ac:dyDescent="0.3">
      <c r="A132" s="70" t="s">
        <v>17</v>
      </c>
      <c r="B132" s="71">
        <v>171551</v>
      </c>
      <c r="C132" s="71">
        <v>67158</v>
      </c>
      <c r="D132" s="71">
        <v>0</v>
      </c>
      <c r="E132" s="71">
        <v>238709</v>
      </c>
      <c r="F132" s="70" t="s">
        <v>17</v>
      </c>
      <c r="G132" s="71">
        <v>32069</v>
      </c>
      <c r="H132" s="71">
        <v>16412</v>
      </c>
      <c r="I132" s="71">
        <v>978</v>
      </c>
      <c r="J132" s="71">
        <f t="shared" si="36"/>
        <v>49459</v>
      </c>
    </row>
    <row r="133" spans="1:10" ht="15" customHeight="1" x14ac:dyDescent="0.3">
      <c r="A133" s="70" t="s">
        <v>18</v>
      </c>
      <c r="B133" s="71">
        <v>1856</v>
      </c>
      <c r="C133" s="71">
        <v>3298</v>
      </c>
      <c r="D133" s="71">
        <v>0</v>
      </c>
      <c r="E133" s="71">
        <v>5154</v>
      </c>
      <c r="F133" s="70" t="s">
        <v>18</v>
      </c>
      <c r="G133" s="71">
        <v>30068</v>
      </c>
      <c r="H133" s="71">
        <v>13399</v>
      </c>
      <c r="I133" s="71">
        <v>775</v>
      </c>
      <c r="J133" s="71">
        <f t="shared" si="36"/>
        <v>44242</v>
      </c>
    </row>
    <row r="134" spans="1:10" ht="15" customHeight="1" x14ac:dyDescent="0.3">
      <c r="A134" s="70" t="s">
        <v>19</v>
      </c>
      <c r="B134" s="71">
        <v>699</v>
      </c>
      <c r="C134" s="71">
        <v>1369</v>
      </c>
      <c r="D134" s="71">
        <v>0</v>
      </c>
      <c r="E134" s="71">
        <v>2068</v>
      </c>
      <c r="F134" s="70" t="s">
        <v>19</v>
      </c>
      <c r="G134" s="71">
        <v>31228</v>
      </c>
      <c r="H134" s="71">
        <v>14117</v>
      </c>
      <c r="I134" s="71">
        <v>893</v>
      </c>
      <c r="J134" s="71">
        <f t="shared" si="36"/>
        <v>46238</v>
      </c>
    </row>
    <row r="135" spans="1:10" ht="15" customHeight="1" x14ac:dyDescent="0.3">
      <c r="A135" s="29">
        <v>2012</v>
      </c>
      <c r="B135" s="66">
        <f>SUM(B136:B147)</f>
        <v>2113501</v>
      </c>
      <c r="C135" s="66">
        <f t="shared" ref="C135:E135" si="37">SUM(C136:C147)</f>
        <v>717249</v>
      </c>
      <c r="D135" s="66">
        <f t="shared" si="37"/>
        <v>1282</v>
      </c>
      <c r="E135" s="66">
        <f t="shared" si="37"/>
        <v>2832032</v>
      </c>
      <c r="F135" s="29">
        <v>2012</v>
      </c>
      <c r="G135" s="66">
        <f>SUM(G136:G147)</f>
        <v>405104</v>
      </c>
      <c r="H135" s="66">
        <f t="shared" ref="H135:J135" si="38">SUM(H136:H147)</f>
        <v>193565</v>
      </c>
      <c r="I135" s="66">
        <f t="shared" si="38"/>
        <v>16617</v>
      </c>
      <c r="J135" s="66">
        <f t="shared" si="38"/>
        <v>615286</v>
      </c>
    </row>
    <row r="136" spans="1:10" ht="15" customHeight="1" x14ac:dyDescent="0.3">
      <c r="A136" s="70" t="s">
        <v>8</v>
      </c>
      <c r="B136" s="71">
        <v>1717</v>
      </c>
      <c r="C136" s="71">
        <v>0</v>
      </c>
      <c r="D136" s="71">
        <v>0</v>
      </c>
      <c r="E136" s="71">
        <v>1717</v>
      </c>
      <c r="F136" s="70" t="s">
        <v>8</v>
      </c>
      <c r="G136" s="71">
        <v>30797</v>
      </c>
      <c r="H136" s="71">
        <v>14680</v>
      </c>
      <c r="I136" s="71">
        <v>1257</v>
      </c>
      <c r="J136" s="71">
        <f>SUM(G136:I136)</f>
        <v>46734</v>
      </c>
    </row>
    <row r="137" spans="1:10" ht="15" customHeight="1" x14ac:dyDescent="0.3">
      <c r="A137" s="70" t="s">
        <v>9</v>
      </c>
      <c r="B137" s="71">
        <v>1390</v>
      </c>
      <c r="C137" s="71">
        <v>1</v>
      </c>
      <c r="D137" s="71">
        <v>0</v>
      </c>
      <c r="E137" s="71">
        <v>1391</v>
      </c>
      <c r="F137" s="70" t="s">
        <v>9</v>
      </c>
      <c r="G137" s="71">
        <v>28345</v>
      </c>
      <c r="H137" s="71">
        <v>13764</v>
      </c>
      <c r="I137" s="71">
        <v>875</v>
      </c>
      <c r="J137" s="71">
        <f t="shared" ref="J137:J147" si="39">SUM(G137:I137)</f>
        <v>42984</v>
      </c>
    </row>
    <row r="138" spans="1:10" ht="15" customHeight="1" x14ac:dyDescent="0.3">
      <c r="A138" s="70" t="s">
        <v>10</v>
      </c>
      <c r="B138" s="71">
        <v>5558</v>
      </c>
      <c r="C138" s="71">
        <v>3272</v>
      </c>
      <c r="D138" s="71">
        <v>0</v>
      </c>
      <c r="E138" s="71">
        <v>8830</v>
      </c>
      <c r="F138" s="70" t="s">
        <v>10</v>
      </c>
      <c r="G138" s="71">
        <v>33264</v>
      </c>
      <c r="H138" s="71">
        <v>15922</v>
      </c>
      <c r="I138" s="71">
        <v>957</v>
      </c>
      <c r="J138" s="71">
        <f t="shared" si="39"/>
        <v>50143</v>
      </c>
    </row>
    <row r="139" spans="1:10" ht="15" customHeight="1" x14ac:dyDescent="0.3">
      <c r="A139" s="70" t="s">
        <v>11</v>
      </c>
      <c r="B139" s="71">
        <v>89161</v>
      </c>
      <c r="C139" s="71">
        <v>33549</v>
      </c>
      <c r="D139" s="71">
        <v>180</v>
      </c>
      <c r="E139" s="71">
        <v>122890</v>
      </c>
      <c r="F139" s="70" t="s">
        <v>11</v>
      </c>
      <c r="G139" s="71">
        <v>37607</v>
      </c>
      <c r="H139" s="71">
        <v>17901</v>
      </c>
      <c r="I139" s="71">
        <v>2200</v>
      </c>
      <c r="J139" s="71">
        <f t="shared" si="39"/>
        <v>57708</v>
      </c>
    </row>
    <row r="140" spans="1:10" ht="15" customHeight="1" x14ac:dyDescent="0.3">
      <c r="A140" s="70" t="s">
        <v>12</v>
      </c>
      <c r="B140" s="71">
        <v>242229</v>
      </c>
      <c r="C140" s="71">
        <v>89458</v>
      </c>
      <c r="D140" s="71">
        <v>211</v>
      </c>
      <c r="E140" s="71">
        <v>331898</v>
      </c>
      <c r="F140" s="70" t="s">
        <v>12</v>
      </c>
      <c r="G140" s="71">
        <v>31498</v>
      </c>
      <c r="H140" s="71">
        <v>15471</v>
      </c>
      <c r="I140" s="71">
        <v>969</v>
      </c>
      <c r="J140" s="71">
        <f t="shared" si="39"/>
        <v>47938</v>
      </c>
    </row>
    <row r="141" spans="1:10" ht="15" customHeight="1" x14ac:dyDescent="0.3">
      <c r="A141" s="70" t="s">
        <v>13</v>
      </c>
      <c r="B141" s="71">
        <v>350212</v>
      </c>
      <c r="C141" s="71">
        <v>129103</v>
      </c>
      <c r="D141" s="71">
        <v>175</v>
      </c>
      <c r="E141" s="71">
        <v>479490</v>
      </c>
      <c r="F141" s="70" t="s">
        <v>13</v>
      </c>
      <c r="G141" s="71">
        <v>34596</v>
      </c>
      <c r="H141" s="71">
        <v>18442</v>
      </c>
      <c r="I141" s="71">
        <v>1351</v>
      </c>
      <c r="J141" s="71">
        <f t="shared" si="39"/>
        <v>54389</v>
      </c>
    </row>
    <row r="142" spans="1:10" ht="15" customHeight="1" x14ac:dyDescent="0.3">
      <c r="A142" s="70" t="s">
        <v>14</v>
      </c>
      <c r="B142" s="71">
        <v>455478</v>
      </c>
      <c r="C142" s="71">
        <v>149878</v>
      </c>
      <c r="D142" s="71">
        <v>303</v>
      </c>
      <c r="E142" s="71">
        <v>605659</v>
      </c>
      <c r="F142" s="70" t="s">
        <v>14</v>
      </c>
      <c r="G142" s="71">
        <v>39520</v>
      </c>
      <c r="H142" s="71">
        <v>22784</v>
      </c>
      <c r="I142" s="71">
        <v>2290</v>
      </c>
      <c r="J142" s="71">
        <f t="shared" si="39"/>
        <v>64594</v>
      </c>
    </row>
    <row r="143" spans="1:10" ht="15" customHeight="1" x14ac:dyDescent="0.3">
      <c r="A143" s="70" t="s">
        <v>15</v>
      </c>
      <c r="B143" s="71">
        <v>463401</v>
      </c>
      <c r="C143" s="71">
        <v>137495</v>
      </c>
      <c r="D143" s="71">
        <v>225</v>
      </c>
      <c r="E143" s="71">
        <v>601121</v>
      </c>
      <c r="F143" s="70" t="s">
        <v>15</v>
      </c>
      <c r="G143" s="71">
        <v>36653</v>
      </c>
      <c r="H143" s="71">
        <v>21155</v>
      </c>
      <c r="I143" s="71">
        <v>2289</v>
      </c>
      <c r="J143" s="71">
        <f t="shared" si="39"/>
        <v>60097</v>
      </c>
    </row>
    <row r="144" spans="1:10" ht="15" customHeight="1" x14ac:dyDescent="0.3">
      <c r="A144" s="70" t="s">
        <v>16</v>
      </c>
      <c r="B144" s="71">
        <v>361023</v>
      </c>
      <c r="C144" s="71">
        <v>123559</v>
      </c>
      <c r="D144" s="71">
        <v>186</v>
      </c>
      <c r="E144" s="71">
        <v>484768</v>
      </c>
      <c r="F144" s="70" t="s">
        <v>16</v>
      </c>
      <c r="G144" s="71">
        <v>37175</v>
      </c>
      <c r="H144" s="71">
        <v>17218</v>
      </c>
      <c r="I144" s="71">
        <v>1522</v>
      </c>
      <c r="J144" s="71">
        <f t="shared" si="39"/>
        <v>55915</v>
      </c>
    </row>
    <row r="145" spans="1:10" ht="15" customHeight="1" x14ac:dyDescent="0.3">
      <c r="A145" s="70" t="s">
        <v>17</v>
      </c>
      <c r="B145" s="71">
        <v>139668</v>
      </c>
      <c r="C145" s="71">
        <v>48321</v>
      </c>
      <c r="D145" s="71">
        <v>2</v>
      </c>
      <c r="E145" s="71">
        <v>187991</v>
      </c>
      <c r="F145" s="70" t="s">
        <v>17</v>
      </c>
      <c r="G145" s="71">
        <v>33020</v>
      </c>
      <c r="H145" s="71">
        <v>14128</v>
      </c>
      <c r="I145" s="71">
        <v>1113</v>
      </c>
      <c r="J145" s="71">
        <f t="shared" si="39"/>
        <v>48261</v>
      </c>
    </row>
    <row r="146" spans="1:10" ht="15" customHeight="1" x14ac:dyDescent="0.3">
      <c r="A146" s="70" t="s">
        <v>18</v>
      </c>
      <c r="B146" s="71">
        <v>2098</v>
      </c>
      <c r="C146" s="71">
        <v>1562</v>
      </c>
      <c r="D146" s="71">
        <v>0</v>
      </c>
      <c r="E146" s="71">
        <v>3660</v>
      </c>
      <c r="F146" s="70" t="s">
        <v>18</v>
      </c>
      <c r="G146" s="71">
        <v>30406</v>
      </c>
      <c r="H146" s="71">
        <v>11140</v>
      </c>
      <c r="I146" s="71">
        <v>798</v>
      </c>
      <c r="J146" s="71">
        <f t="shared" si="39"/>
        <v>42344</v>
      </c>
    </row>
    <row r="147" spans="1:10" ht="15" customHeight="1" x14ac:dyDescent="0.3">
      <c r="A147" s="70" t="s">
        <v>19</v>
      </c>
      <c r="B147" s="71">
        <v>1566</v>
      </c>
      <c r="C147" s="71">
        <v>1051</v>
      </c>
      <c r="D147" s="71">
        <v>0</v>
      </c>
      <c r="E147" s="71">
        <v>2617</v>
      </c>
      <c r="F147" s="70" t="s">
        <v>19</v>
      </c>
      <c r="G147" s="71">
        <v>32223</v>
      </c>
      <c r="H147" s="71">
        <v>10960</v>
      </c>
      <c r="I147" s="71">
        <v>996</v>
      </c>
      <c r="J147" s="71">
        <f t="shared" si="39"/>
        <v>44179</v>
      </c>
    </row>
    <row r="148" spans="1:10" ht="15" customHeight="1" x14ac:dyDescent="0.3">
      <c r="A148" s="29">
        <v>2011</v>
      </c>
      <c r="B148" s="66">
        <f>SUM(B149:B160)</f>
        <v>2161577</v>
      </c>
      <c r="C148" s="66">
        <f t="shared" ref="C148:E148" si="40">SUM(C149:C160)</f>
        <v>656791</v>
      </c>
      <c r="D148" s="66">
        <f t="shared" si="40"/>
        <v>0</v>
      </c>
      <c r="E148" s="66">
        <f t="shared" si="40"/>
        <v>2818368</v>
      </c>
      <c r="F148" s="29">
        <v>2011</v>
      </c>
      <c r="G148" s="66">
        <f>SUM(G149:G160)</f>
        <v>447279</v>
      </c>
      <c r="H148" s="66">
        <f t="shared" ref="H148:I148" si="41">SUM(H149:H160)</f>
        <v>217817</v>
      </c>
      <c r="I148" s="66">
        <f t="shared" si="41"/>
        <v>19029</v>
      </c>
      <c r="J148" s="66">
        <f>SUM(J149:J160)</f>
        <v>684125</v>
      </c>
    </row>
    <row r="149" spans="1:10" ht="15" customHeight="1" x14ac:dyDescent="0.3">
      <c r="A149" s="70" t="s">
        <v>8</v>
      </c>
      <c r="B149" s="71">
        <v>2016</v>
      </c>
      <c r="C149" s="71">
        <v>60</v>
      </c>
      <c r="D149" s="71">
        <v>0</v>
      </c>
      <c r="E149" s="71">
        <v>2076</v>
      </c>
      <c r="F149" s="70" t="s">
        <v>8</v>
      </c>
      <c r="G149" s="71">
        <v>32743</v>
      </c>
      <c r="H149" s="71">
        <v>15334</v>
      </c>
      <c r="I149" s="71">
        <v>1272</v>
      </c>
      <c r="J149" s="71">
        <f>SUM(G149:I149)</f>
        <v>49349</v>
      </c>
    </row>
    <row r="150" spans="1:10" ht="15" customHeight="1" x14ac:dyDescent="0.3">
      <c r="A150" s="70" t="s">
        <v>9</v>
      </c>
      <c r="B150" s="71">
        <v>1802</v>
      </c>
      <c r="C150" s="71">
        <v>0</v>
      </c>
      <c r="D150" s="71">
        <v>0</v>
      </c>
      <c r="E150" s="71">
        <v>1802</v>
      </c>
      <c r="F150" s="70" t="s">
        <v>9</v>
      </c>
      <c r="G150" s="71">
        <v>28304</v>
      </c>
      <c r="H150" s="71">
        <v>13606</v>
      </c>
      <c r="I150" s="71">
        <v>935</v>
      </c>
      <c r="J150" s="71">
        <f t="shared" ref="J150:J160" si="42">SUM(G150:I150)</f>
        <v>42845</v>
      </c>
    </row>
    <row r="151" spans="1:10" ht="15" customHeight="1" x14ac:dyDescent="0.3">
      <c r="A151" s="70" t="s">
        <v>10</v>
      </c>
      <c r="B151" s="71">
        <v>3595</v>
      </c>
      <c r="C151" s="71">
        <v>269</v>
      </c>
      <c r="D151" s="71">
        <v>0</v>
      </c>
      <c r="E151" s="71">
        <v>3864</v>
      </c>
      <c r="F151" s="70" t="s">
        <v>10</v>
      </c>
      <c r="G151" s="71">
        <v>33459</v>
      </c>
      <c r="H151" s="71">
        <v>16753</v>
      </c>
      <c r="I151" s="71">
        <v>970</v>
      </c>
      <c r="J151" s="71">
        <f t="shared" si="42"/>
        <v>51182</v>
      </c>
    </row>
    <row r="152" spans="1:10" ht="15" customHeight="1" x14ac:dyDescent="0.3">
      <c r="A152" s="70" t="s">
        <v>11</v>
      </c>
      <c r="B152" s="71">
        <v>86071</v>
      </c>
      <c r="C152" s="71">
        <v>26272</v>
      </c>
      <c r="D152" s="71">
        <v>0</v>
      </c>
      <c r="E152" s="71">
        <v>112343</v>
      </c>
      <c r="F152" s="70" t="s">
        <v>11</v>
      </c>
      <c r="G152" s="71">
        <v>41848</v>
      </c>
      <c r="H152" s="71">
        <v>19380</v>
      </c>
      <c r="I152" s="71">
        <v>1721</v>
      </c>
      <c r="J152" s="71">
        <f t="shared" si="42"/>
        <v>62949</v>
      </c>
    </row>
    <row r="153" spans="1:10" ht="15" customHeight="1" x14ac:dyDescent="0.3">
      <c r="A153" s="70" t="s">
        <v>12</v>
      </c>
      <c r="B153" s="71">
        <v>262361</v>
      </c>
      <c r="C153" s="71">
        <v>83078</v>
      </c>
      <c r="D153" s="71">
        <v>0</v>
      </c>
      <c r="E153" s="71">
        <v>345439</v>
      </c>
      <c r="F153" s="70" t="s">
        <v>12</v>
      </c>
      <c r="G153" s="71">
        <v>40447</v>
      </c>
      <c r="H153" s="71">
        <v>19070</v>
      </c>
      <c r="I153" s="71">
        <v>1410</v>
      </c>
      <c r="J153" s="71">
        <f t="shared" si="42"/>
        <v>60927</v>
      </c>
    </row>
    <row r="154" spans="1:10" ht="15" customHeight="1" x14ac:dyDescent="0.3">
      <c r="A154" s="70" t="s">
        <v>13</v>
      </c>
      <c r="B154" s="71">
        <v>358253</v>
      </c>
      <c r="C154" s="71">
        <v>116128</v>
      </c>
      <c r="D154" s="71">
        <v>0</v>
      </c>
      <c r="E154" s="71">
        <v>474381</v>
      </c>
      <c r="F154" s="70" t="s">
        <v>13</v>
      </c>
      <c r="G154" s="71">
        <v>41605</v>
      </c>
      <c r="H154" s="71">
        <v>20188</v>
      </c>
      <c r="I154" s="71">
        <v>1658</v>
      </c>
      <c r="J154" s="71">
        <f t="shared" si="42"/>
        <v>63451</v>
      </c>
    </row>
    <row r="155" spans="1:10" ht="15" customHeight="1" x14ac:dyDescent="0.3">
      <c r="A155" s="70" t="s">
        <v>14</v>
      </c>
      <c r="B155" s="71">
        <v>467159</v>
      </c>
      <c r="C155" s="71">
        <v>150538</v>
      </c>
      <c r="D155" s="71">
        <v>0</v>
      </c>
      <c r="E155" s="71">
        <v>617697</v>
      </c>
      <c r="F155" s="70" t="s">
        <v>14</v>
      </c>
      <c r="G155" s="71">
        <v>46324</v>
      </c>
      <c r="H155" s="71">
        <v>25121</v>
      </c>
      <c r="I155" s="71">
        <v>2710</v>
      </c>
      <c r="J155" s="71">
        <f t="shared" si="42"/>
        <v>74155</v>
      </c>
    </row>
    <row r="156" spans="1:10" ht="15" customHeight="1" x14ac:dyDescent="0.3">
      <c r="A156" s="70" t="s">
        <v>15</v>
      </c>
      <c r="B156" s="71">
        <v>467036</v>
      </c>
      <c r="C156" s="71">
        <v>123234</v>
      </c>
      <c r="D156" s="71">
        <v>0</v>
      </c>
      <c r="E156" s="71">
        <v>590270</v>
      </c>
      <c r="F156" s="70" t="s">
        <v>15</v>
      </c>
      <c r="G156" s="71">
        <v>43881</v>
      </c>
      <c r="H156" s="71">
        <v>23879</v>
      </c>
      <c r="I156" s="71">
        <v>3019</v>
      </c>
      <c r="J156" s="71">
        <f t="shared" si="42"/>
        <v>70779</v>
      </c>
    </row>
    <row r="157" spans="1:10" ht="15" customHeight="1" x14ac:dyDescent="0.3">
      <c r="A157" s="70" t="s">
        <v>16</v>
      </c>
      <c r="B157" s="71">
        <v>354032</v>
      </c>
      <c r="C157" s="71">
        <v>112413</v>
      </c>
      <c r="D157" s="71">
        <v>0</v>
      </c>
      <c r="E157" s="71">
        <v>466445</v>
      </c>
      <c r="F157" s="70" t="s">
        <v>16</v>
      </c>
      <c r="G157" s="71">
        <v>40316</v>
      </c>
      <c r="H157" s="71">
        <v>19167</v>
      </c>
      <c r="I157" s="71">
        <v>1728</v>
      </c>
      <c r="J157" s="71">
        <f t="shared" si="42"/>
        <v>61211</v>
      </c>
    </row>
    <row r="158" spans="1:10" ht="15" customHeight="1" x14ac:dyDescent="0.3">
      <c r="A158" s="70" t="s">
        <v>17</v>
      </c>
      <c r="B158" s="71">
        <v>155373</v>
      </c>
      <c r="C158" s="71">
        <v>44666</v>
      </c>
      <c r="D158" s="71">
        <v>0</v>
      </c>
      <c r="E158" s="71">
        <v>200039</v>
      </c>
      <c r="F158" s="70" t="s">
        <v>17</v>
      </c>
      <c r="G158" s="71">
        <v>38166</v>
      </c>
      <c r="H158" s="71">
        <v>17317</v>
      </c>
      <c r="I158" s="71">
        <v>1309</v>
      </c>
      <c r="J158" s="71">
        <f t="shared" si="42"/>
        <v>56792</v>
      </c>
    </row>
    <row r="159" spans="1:10" ht="15" customHeight="1" x14ac:dyDescent="0.3">
      <c r="A159" s="70" t="s">
        <v>18</v>
      </c>
      <c r="B159" s="71">
        <v>2367</v>
      </c>
      <c r="C159" s="71">
        <v>133</v>
      </c>
      <c r="D159" s="71">
        <v>0</v>
      </c>
      <c r="E159" s="71">
        <v>2500</v>
      </c>
      <c r="F159" s="70" t="s">
        <v>18</v>
      </c>
      <c r="G159" s="71">
        <v>29507</v>
      </c>
      <c r="H159" s="71">
        <v>13503</v>
      </c>
      <c r="I159" s="71">
        <v>1104</v>
      </c>
      <c r="J159" s="71">
        <f t="shared" si="42"/>
        <v>44114</v>
      </c>
    </row>
    <row r="160" spans="1:10" ht="15" customHeight="1" x14ac:dyDescent="0.3">
      <c r="A160" s="70" t="s">
        <v>19</v>
      </c>
      <c r="B160" s="71">
        <v>1512</v>
      </c>
      <c r="C160" s="71">
        <v>0</v>
      </c>
      <c r="D160" s="71">
        <v>0</v>
      </c>
      <c r="E160" s="71">
        <v>1512</v>
      </c>
      <c r="F160" s="70" t="s">
        <v>19</v>
      </c>
      <c r="G160" s="71">
        <v>30679</v>
      </c>
      <c r="H160" s="71">
        <v>14499</v>
      </c>
      <c r="I160" s="71">
        <v>1193</v>
      </c>
      <c r="J160" s="71">
        <f t="shared" si="42"/>
        <v>46371</v>
      </c>
    </row>
    <row r="161" spans="1:10" ht="15" customHeight="1" x14ac:dyDescent="0.3">
      <c r="A161" s="29">
        <v>2010</v>
      </c>
      <c r="B161" s="66">
        <f>SUM(B162:B173)</f>
        <v>1930155</v>
      </c>
      <c r="C161" s="66">
        <f t="shared" ref="C161:E161" si="43">SUM(C162:C173)</f>
        <v>593228</v>
      </c>
      <c r="D161" s="66">
        <f t="shared" si="43"/>
        <v>0</v>
      </c>
      <c r="E161" s="66">
        <f t="shared" si="43"/>
        <v>2523383</v>
      </c>
      <c r="F161" s="29">
        <v>2010</v>
      </c>
      <c r="G161" s="66">
        <f>SUM(G162:G173)</f>
        <v>504633</v>
      </c>
      <c r="H161" s="66">
        <f t="shared" ref="H161:J161" si="44">SUM(H162:H173)</f>
        <v>227956</v>
      </c>
      <c r="I161" s="66">
        <f t="shared" si="44"/>
        <v>19136</v>
      </c>
      <c r="J161" s="66">
        <f t="shared" si="44"/>
        <v>751725</v>
      </c>
    </row>
    <row r="162" spans="1:10" ht="15" customHeight="1" x14ac:dyDescent="0.3">
      <c r="A162" s="70" t="s">
        <v>8</v>
      </c>
      <c r="B162" s="71">
        <v>1558</v>
      </c>
      <c r="C162" s="71">
        <v>0</v>
      </c>
      <c r="D162" s="71">
        <v>0</v>
      </c>
      <c r="E162" s="71">
        <v>1558</v>
      </c>
      <c r="F162" s="70" t="s">
        <v>8</v>
      </c>
      <c r="G162" s="71">
        <v>44494</v>
      </c>
      <c r="H162" s="71">
        <v>21308</v>
      </c>
      <c r="I162" s="71">
        <v>838</v>
      </c>
      <c r="J162" s="71">
        <f>SUM(G162:I162)</f>
        <v>66640</v>
      </c>
    </row>
    <row r="163" spans="1:10" ht="15" customHeight="1" x14ac:dyDescent="0.3">
      <c r="A163" s="70" t="s">
        <v>9</v>
      </c>
      <c r="B163" s="71">
        <v>887</v>
      </c>
      <c r="C163" s="71">
        <v>257</v>
      </c>
      <c r="D163" s="71">
        <v>0</v>
      </c>
      <c r="E163" s="71">
        <v>1144</v>
      </c>
      <c r="F163" s="70" t="s">
        <v>9</v>
      </c>
      <c r="G163" s="71">
        <v>38895</v>
      </c>
      <c r="H163" s="71">
        <v>19441</v>
      </c>
      <c r="I163" s="71">
        <v>700</v>
      </c>
      <c r="J163" s="71">
        <f t="shared" ref="J163:J173" si="45">SUM(G163:I163)</f>
        <v>59036</v>
      </c>
    </row>
    <row r="164" spans="1:10" ht="15" customHeight="1" x14ac:dyDescent="0.3">
      <c r="A164" s="70" t="s">
        <v>10</v>
      </c>
      <c r="B164" s="71">
        <v>8850</v>
      </c>
      <c r="C164" s="71">
        <v>887</v>
      </c>
      <c r="D164" s="71">
        <v>0</v>
      </c>
      <c r="E164" s="71">
        <v>9737</v>
      </c>
      <c r="F164" s="70" t="s">
        <v>10</v>
      </c>
      <c r="G164" s="71">
        <v>45193</v>
      </c>
      <c r="H164" s="71">
        <v>21909</v>
      </c>
      <c r="I164" s="71">
        <v>840</v>
      </c>
      <c r="J164" s="71">
        <f t="shared" si="45"/>
        <v>67942</v>
      </c>
    </row>
    <row r="165" spans="1:10" ht="15" customHeight="1" x14ac:dyDescent="0.3">
      <c r="A165" s="70" t="s">
        <v>11</v>
      </c>
      <c r="B165" s="71">
        <v>62883</v>
      </c>
      <c r="C165" s="71">
        <v>21562</v>
      </c>
      <c r="D165" s="71">
        <v>0</v>
      </c>
      <c r="E165" s="71">
        <v>84445</v>
      </c>
      <c r="F165" s="70" t="s">
        <v>11</v>
      </c>
      <c r="G165" s="71">
        <v>45153</v>
      </c>
      <c r="H165" s="71">
        <v>20303</v>
      </c>
      <c r="I165" s="71">
        <v>1928</v>
      </c>
      <c r="J165" s="71">
        <f t="shared" si="45"/>
        <v>67384</v>
      </c>
    </row>
    <row r="166" spans="1:10" ht="15" customHeight="1" x14ac:dyDescent="0.3">
      <c r="A166" s="70" t="s">
        <v>12</v>
      </c>
      <c r="B166" s="71">
        <v>246024</v>
      </c>
      <c r="C166" s="71">
        <v>81281</v>
      </c>
      <c r="D166" s="71">
        <v>0</v>
      </c>
      <c r="E166" s="71">
        <v>327305</v>
      </c>
      <c r="F166" s="70" t="s">
        <v>12</v>
      </c>
      <c r="G166" s="71">
        <v>43068</v>
      </c>
      <c r="H166" s="71">
        <v>17843</v>
      </c>
      <c r="I166" s="71">
        <v>1492</v>
      </c>
      <c r="J166" s="71">
        <f t="shared" si="45"/>
        <v>62403</v>
      </c>
    </row>
    <row r="167" spans="1:10" ht="15" customHeight="1" x14ac:dyDescent="0.3">
      <c r="A167" s="70" t="s">
        <v>13</v>
      </c>
      <c r="B167" s="71">
        <v>305470</v>
      </c>
      <c r="C167" s="71">
        <v>105556</v>
      </c>
      <c r="D167" s="71">
        <v>0</v>
      </c>
      <c r="E167" s="71">
        <v>411026</v>
      </c>
      <c r="F167" s="70" t="s">
        <v>13</v>
      </c>
      <c r="G167" s="71">
        <v>40066</v>
      </c>
      <c r="H167" s="71">
        <v>16756</v>
      </c>
      <c r="I167" s="71">
        <v>1793</v>
      </c>
      <c r="J167" s="71">
        <f t="shared" si="45"/>
        <v>58615</v>
      </c>
    </row>
    <row r="168" spans="1:10" ht="15" customHeight="1" x14ac:dyDescent="0.3">
      <c r="A168" s="70" t="s">
        <v>14</v>
      </c>
      <c r="B168" s="71">
        <v>413109</v>
      </c>
      <c r="C168" s="71">
        <v>137411</v>
      </c>
      <c r="D168" s="71">
        <v>0</v>
      </c>
      <c r="E168" s="71">
        <v>550520</v>
      </c>
      <c r="F168" s="70" t="s">
        <v>14</v>
      </c>
      <c r="G168" s="71">
        <v>49786</v>
      </c>
      <c r="H168" s="71">
        <v>22980</v>
      </c>
      <c r="I168" s="71">
        <v>2865</v>
      </c>
      <c r="J168" s="71">
        <f t="shared" si="45"/>
        <v>75631</v>
      </c>
    </row>
    <row r="169" spans="1:10" ht="15" customHeight="1" x14ac:dyDescent="0.3">
      <c r="A169" s="70" t="s">
        <v>15</v>
      </c>
      <c r="B169" s="71">
        <v>423342</v>
      </c>
      <c r="C169" s="71">
        <v>107873</v>
      </c>
      <c r="D169" s="71">
        <v>0</v>
      </c>
      <c r="E169" s="71">
        <v>531215</v>
      </c>
      <c r="F169" s="70" t="s">
        <v>15</v>
      </c>
      <c r="G169" s="71">
        <v>45967</v>
      </c>
      <c r="H169" s="71">
        <v>22009</v>
      </c>
      <c r="I169" s="71">
        <v>2811</v>
      </c>
      <c r="J169" s="71">
        <f t="shared" si="45"/>
        <v>70787</v>
      </c>
    </row>
    <row r="170" spans="1:10" ht="15" customHeight="1" x14ac:dyDescent="0.3">
      <c r="A170" s="70" t="s">
        <v>16</v>
      </c>
      <c r="B170" s="71">
        <v>322413</v>
      </c>
      <c r="C170" s="71">
        <v>99649</v>
      </c>
      <c r="D170" s="71">
        <v>0</v>
      </c>
      <c r="E170" s="71">
        <v>422062</v>
      </c>
      <c r="F170" s="70" t="s">
        <v>16</v>
      </c>
      <c r="G170" s="71">
        <v>41671</v>
      </c>
      <c r="H170" s="71">
        <v>17005</v>
      </c>
      <c r="I170" s="71">
        <v>1840</v>
      </c>
      <c r="J170" s="71">
        <f t="shared" si="45"/>
        <v>60516</v>
      </c>
    </row>
    <row r="171" spans="1:10" ht="15" customHeight="1" x14ac:dyDescent="0.3">
      <c r="A171" s="70" t="s">
        <v>17</v>
      </c>
      <c r="B171" s="71">
        <v>141686</v>
      </c>
      <c r="C171" s="71">
        <v>38752</v>
      </c>
      <c r="D171" s="71">
        <v>0</v>
      </c>
      <c r="E171" s="71">
        <v>180438</v>
      </c>
      <c r="F171" s="70" t="s">
        <v>17</v>
      </c>
      <c r="G171" s="71">
        <v>40844</v>
      </c>
      <c r="H171" s="71">
        <v>16021</v>
      </c>
      <c r="I171" s="71">
        <v>1400</v>
      </c>
      <c r="J171" s="71">
        <f t="shared" si="45"/>
        <v>58265</v>
      </c>
    </row>
    <row r="172" spans="1:10" ht="15" customHeight="1" x14ac:dyDescent="0.3">
      <c r="A172" s="70" t="s">
        <v>18</v>
      </c>
      <c r="B172" s="71">
        <v>2279</v>
      </c>
      <c r="C172" s="71">
        <v>0</v>
      </c>
      <c r="D172" s="71">
        <v>0</v>
      </c>
      <c r="E172" s="71">
        <v>2279</v>
      </c>
      <c r="F172" s="70" t="s">
        <v>18</v>
      </c>
      <c r="G172" s="71">
        <v>37281</v>
      </c>
      <c r="H172" s="71">
        <v>17130</v>
      </c>
      <c r="I172" s="71">
        <v>1425</v>
      </c>
      <c r="J172" s="71">
        <f t="shared" si="45"/>
        <v>55836</v>
      </c>
    </row>
    <row r="173" spans="1:10" ht="15" customHeight="1" x14ac:dyDescent="0.3">
      <c r="A173" s="70" t="s">
        <v>19</v>
      </c>
      <c r="B173" s="71">
        <v>1654</v>
      </c>
      <c r="C173" s="71">
        <v>0</v>
      </c>
      <c r="D173" s="71">
        <v>0</v>
      </c>
      <c r="E173" s="71">
        <v>1654</v>
      </c>
      <c r="F173" s="70" t="s">
        <v>19</v>
      </c>
      <c r="G173" s="71">
        <v>32215</v>
      </c>
      <c r="H173" s="71">
        <v>15251</v>
      </c>
      <c r="I173" s="71">
        <v>1204</v>
      </c>
      <c r="J173" s="71">
        <f t="shared" si="45"/>
        <v>48670</v>
      </c>
    </row>
    <row r="174" spans="1:10" ht="15" customHeight="1" x14ac:dyDescent="0.3">
      <c r="A174" s="169" t="s">
        <v>131</v>
      </c>
      <c r="B174" s="169"/>
      <c r="C174" s="169"/>
      <c r="D174" s="169"/>
      <c r="E174" s="73"/>
      <c r="F174" s="189"/>
      <c r="G174" s="189"/>
      <c r="H174" s="189"/>
      <c r="I174" s="189"/>
      <c r="J174" s="189"/>
    </row>
    <row r="175" spans="1:10" x14ac:dyDescent="0.3">
      <c r="A175" s="73"/>
      <c r="B175" s="73"/>
      <c r="C175" s="73"/>
      <c r="D175" s="73"/>
      <c r="E175" s="73"/>
      <c r="F175" s="189"/>
      <c r="G175" s="189"/>
      <c r="H175" s="189"/>
      <c r="I175" s="189"/>
      <c r="J175" s="189"/>
    </row>
  </sheetData>
  <mergeCells count="4">
    <mergeCell ref="A3:E3"/>
    <mergeCell ref="F3:J3"/>
    <mergeCell ref="F174:J175"/>
    <mergeCell ref="A174:D174"/>
  </mergeCells>
  <pageMargins left="0.70866141732283472" right="0.70866141732283472" top="0.74803149606299213" bottom="0.74803149606299213" header="0.31496062992125984" footer="0.31496062992125984"/>
  <pageSetup paperSize="9" fitToHeight="0" orientation="landscape" verticalDpi="597" r:id="rId1"/>
  <headerFooter>
    <oddHeader>&amp;R&amp;G</oddHeader>
    <oddFooter>&amp;L&amp;F&amp;C&amp;P / &amp;N&amp;R&amp;A</oddFooter>
  </headerFooter>
  <rowBreaks count="4" manualBreakCount="4">
    <brk id="95" max="9" man="1"/>
    <brk id="121" max="9" man="1"/>
    <brk id="147" max="9" man="1"/>
    <brk id="174" max="9" man="1"/>
  </rowBreaks>
  <colBreaks count="1" manualBreakCount="1">
    <brk id="5" max="1048575" man="1"/>
  </colBreaks>
  <ignoredErrors>
    <ignoredError sqref="E70:J70 J57 E57 J44 E44 E31 J31 E18 J18" formula="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Cover Page</vt:lpstr>
      <vt:lpstr>Explanatory Notes</vt:lpstr>
      <vt:lpstr>Key Figures</vt:lpstr>
      <vt:lpstr>Employment</vt:lpstr>
      <vt:lpstr>Hotel Capacity</vt:lpstr>
      <vt:lpstr>Rooms for Rent Capacity</vt:lpstr>
      <vt:lpstr>Arrivals-Overnights-Occupancy</vt:lpstr>
      <vt:lpstr>Rooms for Rent Arriv-Overnights</vt:lpstr>
      <vt:lpstr>Intern-Domestic Air Arrivals</vt:lpstr>
      <vt:lpstr>Domestic Traffic in ports</vt:lpstr>
      <vt:lpstr>Cruise Ship Traffic</vt:lpstr>
      <vt:lpstr>Admissions to Museum</vt:lpstr>
      <vt:lpstr>'Arrivals-Overnights-Occupancy'!Print_Area</vt:lpstr>
      <vt:lpstr>'Cover Page'!Print_Area</vt:lpstr>
      <vt:lpstr>'Domestic Traffic in ports'!Print_Area</vt:lpstr>
      <vt:lpstr>Employment!Print_Area</vt:lpstr>
      <vt:lpstr>'Explanatory Notes'!Print_Area</vt:lpstr>
      <vt:lpstr>'Hotel Capacity'!Print_Area</vt:lpstr>
      <vt:lpstr>'Intern-Domestic Air Arrivals'!Print_Area</vt:lpstr>
      <vt:lpstr>'Rooms for Rent Arriv-Overnights'!Print_Area</vt:lpstr>
      <vt:lpstr>'Intern-Domestic Air Arrivals'!Print_Titles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ΣΕΡΑΦΕΙΜ ΚΟΥΤΣΟΣ</dc:creator>
  <cp:lastModifiedBy>ΣΕΡΑΦΕΙΜ ΚΟΥΤΣΟΣ</cp:lastModifiedBy>
  <cp:lastPrinted>2018-03-01T11:31:44Z</cp:lastPrinted>
  <dcterms:created xsi:type="dcterms:W3CDTF">2016-07-19T08:35:01Z</dcterms:created>
  <dcterms:modified xsi:type="dcterms:W3CDTF">2023-04-01T10:57:03Z</dcterms:modified>
</cp:coreProperties>
</file>