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238" documentId="13_ncr:1_{73917B88-7D16-42F8-BE34-A721BBCAB614}" xr6:coauthVersionLast="47" xr6:coauthVersionMax="47" xr10:uidLastSave="{7D0908EE-C371-4BC7-9C23-272D350B3BD5}"/>
  <bookViews>
    <workbookView xWindow="-108" yWindow="-108" windowWidth="23256" windowHeight="12576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</sheets>
  <definedNames>
    <definedName name="_xlnm.Print_Area" localSheetId="10">'Admissions to Museums'!$A$1:$J$17</definedName>
    <definedName name="_xlnm.Print_Area" localSheetId="6">'Arrivals-Overnights-Occupancy'!$A$1:$J$36</definedName>
    <definedName name="_xlnm.Print_Area" localSheetId="0">'Cover Page'!$A$1:$O$22</definedName>
    <definedName name="_xlnm.Print_Area" localSheetId="8">'Domestic Traffic in ports'!$A$1:$F$85</definedName>
    <definedName name="_xlnm.Print_Area" localSheetId="3">Employment!$A$1:$I$17</definedName>
    <definedName name="_xlnm.Print_Area" localSheetId="1">'Explanatory Notes'!$A$1:$O$24</definedName>
    <definedName name="_xlnm.Print_Area" localSheetId="7">'Intern-domestic air arrivals'!$A$1:$D$148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7" l="1"/>
  <c r="F12" i="7"/>
  <c r="F6" i="7"/>
  <c r="F7" i="7"/>
  <c r="F8" i="7"/>
  <c r="F9" i="7"/>
  <c r="F10" i="7"/>
  <c r="F11" i="7"/>
  <c r="F15" i="7"/>
  <c r="F16" i="7"/>
  <c r="F17" i="7"/>
  <c r="F24" i="7" s="1"/>
  <c r="F18" i="7"/>
  <c r="F19" i="7"/>
  <c r="F20" i="7"/>
  <c r="F21" i="7"/>
  <c r="F22" i="7"/>
  <c r="F23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54" i="7" s="1"/>
  <c r="F49" i="7"/>
  <c r="F50" i="7"/>
  <c r="F51" i="7"/>
  <c r="F52" i="7"/>
  <c r="F53" i="7"/>
  <c r="F55" i="7"/>
  <c r="F56" i="7"/>
  <c r="F57" i="7"/>
  <c r="F64" i="7" s="1"/>
  <c r="F58" i="7"/>
  <c r="F59" i="7"/>
  <c r="F60" i="7"/>
  <c r="F61" i="7"/>
  <c r="F62" i="7"/>
  <c r="F63" i="7"/>
  <c r="F65" i="7"/>
  <c r="F74" i="7" s="1"/>
  <c r="F66" i="7"/>
  <c r="F67" i="7"/>
  <c r="F68" i="7"/>
  <c r="F69" i="7"/>
  <c r="F70" i="7"/>
  <c r="F71" i="7"/>
  <c r="F72" i="7"/>
  <c r="F73" i="7"/>
  <c r="F75" i="7"/>
  <c r="F76" i="7"/>
  <c r="F77" i="7"/>
  <c r="F78" i="7"/>
  <c r="F79" i="7"/>
  <c r="F80" i="7"/>
  <c r="F81" i="7"/>
  <c r="F82" i="7"/>
  <c r="F83" i="7"/>
  <c r="F84" i="7"/>
  <c r="F5" i="7"/>
  <c r="E14" i="7"/>
  <c r="D14" i="7"/>
  <c r="F14" i="7" l="1"/>
  <c r="M15" i="2"/>
  <c r="M16" i="2"/>
  <c r="L9" i="10"/>
  <c r="L10" i="10"/>
  <c r="L6" i="10"/>
  <c r="G9" i="11"/>
  <c r="F9" i="11"/>
  <c r="E8" i="11"/>
  <c r="D8" i="11"/>
  <c r="C8" i="11"/>
  <c r="G7" i="11"/>
  <c r="F7" i="11"/>
  <c r="G6" i="11"/>
  <c r="F6" i="11"/>
  <c r="G5" i="11"/>
  <c r="F5" i="11"/>
  <c r="I8" i="14"/>
  <c r="I6" i="14"/>
  <c r="D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H6" i="11" l="1"/>
  <c r="H5" i="11"/>
  <c r="H7" i="11"/>
  <c r="G8" i="11"/>
  <c r="H9" i="11"/>
  <c r="F8" i="11"/>
  <c r="H21" i="1"/>
  <c r="H22" i="1"/>
  <c r="H23" i="1"/>
  <c r="L16" i="2"/>
  <c r="L15" i="2"/>
  <c r="H8" i="11" l="1"/>
  <c r="E24" i="7"/>
  <c r="D24" i="7"/>
  <c r="K9" i="10" l="1"/>
  <c r="K10" i="10"/>
  <c r="D18" i="5" l="1"/>
  <c r="B18" i="5"/>
  <c r="G21" i="11" l="1"/>
  <c r="F21" i="11"/>
  <c r="E20" i="11"/>
  <c r="D20" i="11"/>
  <c r="F20" i="11" s="1"/>
  <c r="C20" i="11"/>
  <c r="G19" i="11"/>
  <c r="F19" i="11"/>
  <c r="G18" i="11"/>
  <c r="F18" i="11"/>
  <c r="G17" i="11"/>
  <c r="F17" i="11"/>
  <c r="H17" i="11" s="1"/>
  <c r="G16" i="11"/>
  <c r="F16" i="11"/>
  <c r="G20" i="11" l="1"/>
  <c r="H18" i="11"/>
  <c r="H21" i="11"/>
  <c r="H16" i="11"/>
  <c r="H19" i="11"/>
  <c r="H20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1" i="13" l="1"/>
  <c r="G22" i="13"/>
  <c r="G23" i="13"/>
  <c r="H8" i="14"/>
  <c r="H6" i="14"/>
  <c r="K30" i="3" l="1"/>
  <c r="K31" i="3"/>
  <c r="K32" i="3"/>
  <c r="K33" i="3"/>
  <c r="E34" i="7" l="1"/>
  <c r="D34" i="7"/>
  <c r="K15" i="2" l="1"/>
  <c r="K16" i="2"/>
  <c r="J5" i="10" l="1"/>
  <c r="J6" i="10" s="1"/>
  <c r="J10" i="10" s="1"/>
  <c r="J9" i="10" l="1"/>
  <c r="F29" i="11"/>
  <c r="G29" i="11"/>
  <c r="F30" i="11"/>
  <c r="G30" i="11"/>
  <c r="F31" i="11"/>
  <c r="G31" i="11"/>
  <c r="F33" i="11"/>
  <c r="G33" i="11"/>
  <c r="G28" i="11"/>
  <c r="F28" i="11"/>
  <c r="H28" i="11" s="1"/>
  <c r="F41" i="11"/>
  <c r="G41" i="11"/>
  <c r="F42" i="11"/>
  <c r="G42" i="11"/>
  <c r="H42" i="11" s="1"/>
  <c r="F43" i="11"/>
  <c r="G43" i="11"/>
  <c r="F44" i="11"/>
  <c r="G44" i="11"/>
  <c r="G40" i="11"/>
  <c r="F40" i="11"/>
  <c r="H40" i="11" s="1"/>
  <c r="F53" i="11"/>
  <c r="G53" i="11"/>
  <c r="F54" i="11"/>
  <c r="G54" i="11"/>
  <c r="H54" i="11" s="1"/>
  <c r="F55" i="11"/>
  <c r="G55" i="11"/>
  <c r="F56" i="11"/>
  <c r="G56" i="11"/>
  <c r="G52" i="11"/>
  <c r="F52" i="11"/>
  <c r="H52" i="11" s="1"/>
  <c r="H33" i="11" l="1"/>
  <c r="H53" i="11"/>
  <c r="H56" i="11"/>
  <c r="H41" i="11"/>
  <c r="H55" i="11"/>
  <c r="H44" i="11"/>
  <c r="H43" i="11"/>
  <c r="H29" i="11"/>
  <c r="H31" i="11"/>
  <c r="H30" i="11"/>
  <c r="E32" i="11"/>
  <c r="D32" i="11"/>
  <c r="C32" i="11"/>
  <c r="G32" i="11" l="1"/>
  <c r="F32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32" i="11" l="1"/>
  <c r="H69" i="1"/>
  <c r="H71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46" i="13" l="1"/>
  <c r="G45" i="13"/>
  <c r="G47" i="13"/>
  <c r="D31" i="5"/>
  <c r="B31" i="5"/>
  <c r="D94" i="1" l="1"/>
  <c r="E94" i="1"/>
  <c r="F94" i="1"/>
  <c r="G94" i="1"/>
  <c r="D142" i="1"/>
  <c r="E142" i="1"/>
  <c r="F142" i="1"/>
  <c r="G142" i="1"/>
  <c r="D166" i="1"/>
  <c r="E166" i="1"/>
  <c r="F166" i="1"/>
  <c r="G166" i="1"/>
  <c r="D214" i="1"/>
  <c r="E214" i="1"/>
  <c r="F214" i="1"/>
  <c r="G214" i="1"/>
  <c r="D238" i="1"/>
  <c r="E238" i="1"/>
  <c r="F238" i="1"/>
  <c r="G238" i="1"/>
  <c r="D262" i="1"/>
  <c r="E262" i="1"/>
  <c r="F262" i="1"/>
  <c r="G262" i="1"/>
  <c r="C262" i="1"/>
  <c r="G8" i="14" l="1"/>
  <c r="G6" i="14"/>
  <c r="E44" i="7" l="1"/>
  <c r="D44" i="7"/>
  <c r="D54" i="7"/>
  <c r="E54" i="7"/>
  <c r="J30" i="3" l="1"/>
  <c r="J31" i="3"/>
  <c r="J32" i="3"/>
  <c r="J33" i="3"/>
  <c r="J15" i="2" l="1"/>
  <c r="J16" i="2"/>
  <c r="E45" i="11" l="1"/>
  <c r="D45" i="11"/>
  <c r="C45" i="11"/>
  <c r="F45" i="11" l="1"/>
  <c r="G45" i="11"/>
  <c r="I9" i="10"/>
  <c r="I6" i="10"/>
  <c r="I10" i="10" s="1"/>
  <c r="H45" i="11" l="1"/>
  <c r="G95" i="1"/>
  <c r="F95" i="1"/>
  <c r="E95" i="1"/>
  <c r="D95" i="1"/>
  <c r="C95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D44" i="5"/>
  <c r="B44" i="5"/>
  <c r="F8" i="14" l="1"/>
  <c r="F6" i="14"/>
  <c r="E8" i="14" l="1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71" i="13" l="1"/>
  <c r="G69" i="13"/>
  <c r="G70" i="13"/>
  <c r="E64" i="7"/>
  <c r="D64" i="7"/>
  <c r="E57" i="11" l="1"/>
  <c r="D57" i="11"/>
  <c r="C57" i="11"/>
  <c r="F57" i="11" l="1"/>
  <c r="G57" i="11"/>
  <c r="C6" i="10"/>
  <c r="D6" i="10"/>
  <c r="E6" i="10"/>
  <c r="F6" i="10"/>
  <c r="G6" i="10"/>
  <c r="H6" i="10"/>
  <c r="B6" i="10"/>
  <c r="H57" i="11" l="1"/>
  <c r="G10" i="10"/>
  <c r="F10" i="10"/>
  <c r="C10" i="10"/>
  <c r="B10" i="10"/>
  <c r="H9" i="10"/>
  <c r="G9" i="10"/>
  <c r="F9" i="10"/>
  <c r="E9" i="10"/>
  <c r="D9" i="10"/>
  <c r="C9" i="10"/>
  <c r="B9" i="10"/>
  <c r="H10" i="10"/>
  <c r="E10" i="10"/>
  <c r="D10" i="10"/>
  <c r="I16" i="2" l="1"/>
  <c r="I15" i="2"/>
  <c r="D57" i="5" l="1"/>
  <c r="B57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9" i="1" l="1"/>
  <c r="H118" i="1"/>
  <c r="H117" i="1"/>
  <c r="H30" i="3"/>
  <c r="H31" i="3"/>
  <c r="H32" i="3"/>
  <c r="H33" i="3"/>
  <c r="B135" i="5" l="1"/>
  <c r="B122" i="5"/>
  <c r="B109" i="5"/>
  <c r="B96" i="5"/>
  <c r="B70" i="5"/>
  <c r="D135" i="5" l="1"/>
  <c r="D122" i="5"/>
  <c r="D109" i="5"/>
  <c r="D96" i="5"/>
  <c r="D83" i="5"/>
  <c r="D70" i="5"/>
  <c r="E74" i="7" l="1"/>
  <c r="D74" i="7"/>
  <c r="E84" i="7"/>
  <c r="D84" i="7"/>
  <c r="D33" i="3" l="1"/>
  <c r="E33" i="3"/>
  <c r="F33" i="3"/>
  <c r="G33" i="3"/>
  <c r="C33" i="3"/>
  <c r="D31" i="3"/>
  <c r="E31" i="3"/>
  <c r="F31" i="3"/>
  <c r="G31" i="3"/>
  <c r="C31" i="3"/>
  <c r="C32" i="3" l="1"/>
  <c r="D32" i="3"/>
  <c r="E32" i="3"/>
  <c r="F32" i="3"/>
  <c r="G32" i="3"/>
  <c r="D30" i="3"/>
  <c r="E30" i="3"/>
  <c r="F30" i="3"/>
  <c r="G30" i="3"/>
  <c r="C30" i="3"/>
  <c r="C16" i="2" l="1"/>
  <c r="D16" i="2"/>
  <c r="E16" i="2"/>
  <c r="F16" i="2"/>
  <c r="G16" i="2"/>
  <c r="H16" i="2"/>
  <c r="D15" i="2"/>
  <c r="E15" i="2"/>
  <c r="F15" i="2"/>
  <c r="G15" i="2"/>
  <c r="H15" i="2"/>
  <c r="C15" i="2"/>
  <c r="H260" i="1" l="1"/>
  <c r="H259" i="1"/>
  <c r="H258" i="1"/>
  <c r="H257" i="1"/>
  <c r="H256" i="1"/>
  <c r="H255" i="1"/>
  <c r="D263" i="1" l="1"/>
  <c r="E263" i="1"/>
  <c r="F263" i="1"/>
  <c r="G263" i="1"/>
  <c r="C263" i="1"/>
  <c r="D261" i="1"/>
  <c r="E261" i="1"/>
  <c r="F261" i="1"/>
  <c r="G261" i="1"/>
  <c r="C261" i="1"/>
  <c r="D191" i="1"/>
  <c r="E191" i="1"/>
  <c r="F191" i="1"/>
  <c r="G191" i="1"/>
  <c r="D190" i="1"/>
  <c r="E190" i="1"/>
  <c r="F190" i="1"/>
  <c r="G190" i="1"/>
  <c r="D189" i="1"/>
  <c r="E189" i="1"/>
  <c r="F189" i="1"/>
  <c r="G189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1" i="1" l="1"/>
  <c r="H262" i="1"/>
  <c r="H263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</calcChain>
</file>

<file path=xl/sharedStrings.xml><?xml version="1.0" encoding="utf-8"?>
<sst xmlns="http://schemas.openxmlformats.org/spreadsheetml/2006/main" count="1016" uniqueCount="137">
  <si>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</si>
  <si>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</si>
  <si>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</si>
  <si>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</si>
  <si>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</si>
  <si>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</si>
  <si>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</si>
  <si>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</si>
  <si>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</si>
  <si>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</si>
  <si>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</si>
  <si>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</si>
  <si>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</si>
  <si>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</si>
  <si>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</si>
  <si>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</si>
  <si>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</si>
  <si>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</si>
  <si>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</si>
  <si>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</si>
  <si>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</si>
  <si>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</si>
  <si>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</si>
  <si>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</si>
  <si>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</si>
  <si>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</si>
  <si>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Βοιωτίας</t>
  </si>
  <si>
    <t>Εύβοιας</t>
  </si>
  <si>
    <t>Ευρυτανία</t>
  </si>
  <si>
    <t>Φθιώτιδας</t>
  </si>
  <si>
    <t>Φωκίδας</t>
  </si>
  <si>
    <t>Ευρυτανίας</t>
  </si>
  <si>
    <t>Φθιώτιδος</t>
  </si>
  <si>
    <t>Φωκίδος</t>
  </si>
  <si>
    <t>Λιμάνι</t>
  </si>
  <si>
    <t>Εύβοια</t>
  </si>
  <si>
    <t xml:space="preserve">Αιδηψός </t>
  </si>
  <si>
    <t>Κύμη</t>
  </si>
  <si>
    <t>Μαρμάρι</t>
  </si>
  <si>
    <t>Νέα Στύρα</t>
  </si>
  <si>
    <t>Σκύρος Λιναριά</t>
  </si>
  <si>
    <t>Φθιώτιδα</t>
  </si>
  <si>
    <t>Αρκίτσα</t>
  </si>
  <si>
    <t>Γλύφα</t>
  </si>
  <si>
    <t>Ερέτρεια</t>
  </si>
  <si>
    <t>Σκύρος</t>
  </si>
  <si>
    <t xml:space="preserve">Διανυκτερεύσεις ημεδαπών </t>
  </si>
  <si>
    <t>Σύνολο Περιφέρειας</t>
  </si>
  <si>
    <t xml:space="preserve">Σύνολο Περιφέρειας 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</si>
  <si>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</si>
  <si>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</si>
  <si>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</si>
  <si>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</si>
  <si>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</si>
  <si>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</si>
  <si>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</si>
  <si>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</si>
  <si>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</si>
  <si>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 xml:space="preserve">Περιφέρειες </t>
  </si>
  <si>
    <t xml:space="preserve"> Χώρες Προέλευσης</t>
  </si>
  <si>
    <t>Μέση Διάρκεια Παραμονής</t>
  </si>
  <si>
    <t xml:space="preserve">ΗΠΑ </t>
  </si>
  <si>
    <t>Ην. Βασίλειο</t>
  </si>
  <si>
    <t>Γερμανία</t>
  </si>
  <si>
    <t>Γαλλία</t>
  </si>
  <si>
    <t>Λοιπές</t>
  </si>
  <si>
    <t>% επί του συνόλου</t>
  </si>
  <si>
    <t>Βασικά Μεγέθη Εισερχόμενου Τουρισμού της Περιφέρειας Στερεάς Ελλάδας 2016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</si>
  <si>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</si>
  <si>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</si>
  <si>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>4Κ</t>
  </si>
  <si>
    <t>3Κ</t>
  </si>
  <si>
    <t>2Κ</t>
  </si>
  <si>
    <t>1Κ</t>
  </si>
  <si>
    <t>Έυβοιας</t>
  </si>
  <si>
    <t>Επισκέψεις    (σε χιλ.)</t>
  </si>
  <si>
    <t>Εισπράξεις    (σε εκ. €)</t>
  </si>
  <si>
    <t xml:space="preserve">Διανυκτερεύσεις   (σε χιλ.) </t>
  </si>
  <si>
    <t>Δαπάνη/ Επίσκεψη    (σε €)</t>
  </si>
  <si>
    <t>Δαπάνη/ Διανυκτέρευση   (σε €)</t>
  </si>
  <si>
    <t>Κίνηση Κρουαζιερόπλοιων στο λιμάνι της Ιτέας</t>
  </si>
  <si>
    <t xml:space="preserve">Αφίξεις αλλοδαπών </t>
  </si>
  <si>
    <t xml:space="preserve">Αφίξεις ημεδαπών </t>
  </si>
  <si>
    <t>Αφίξεις ημεδαπών</t>
  </si>
  <si>
    <t>Αφίξεις αλλοδαπών</t>
  </si>
  <si>
    <t>Βασικά Μεγέθη Εισερχόμενου Τουρισμού της Περιφέρειας Στερεάς Ελλάδας 2017</t>
  </si>
  <si>
    <t>Κυμάσιο</t>
  </si>
  <si>
    <t xml:space="preserve">Βασικά Τουριστικά Μεγέθη της Περιφέρειας Στερεάς Ελλάδας </t>
  </si>
  <si>
    <t>Στερεά Ελλάδα</t>
  </si>
  <si>
    <t xml:space="preserve">Στερεά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</si>
  <si>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</si>
  <si>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Λοιποί κλάδοι </t>
  </si>
  <si>
    <t xml:space="preserve">Σύνολο απασχόλησης </t>
  </si>
  <si>
    <t xml:space="preserve">Σύνολο Χώρας </t>
  </si>
  <si>
    <t xml:space="preserve">ΠΕΡΙΦΕΡΕΙΑ ΣΤΕΡΕΑΣ ΕΛΛΑΔΑΣ </t>
  </si>
  <si>
    <t xml:space="preserve">Ξενοδοχειακό δυναμικό 2017 </t>
  </si>
  <si>
    <r>
      <rPr>
        <b/>
        <i/>
        <sz val="8"/>
        <color rgb="FF0070C0"/>
        <rFont val="Tahoma"/>
        <family val="2"/>
        <charset val="161"/>
      </rPr>
      <t>Πηγή</t>
    </r>
    <r>
      <rPr>
        <i/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</si>
  <si>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</si>
  <si>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</si>
  <si>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</si>
  <si>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</si>
  <si>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</si>
  <si>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>ΠΕΡΙΦΕΡΕΙΑ ΣΤΕΡΕΑΣ ΕΛΛΑΔΑΣ</t>
  </si>
  <si>
    <t>Ξενοδοχειακό δυναμικό 2011</t>
  </si>
  <si>
    <t xml:space="preserve">Ξενοδοχειακό δυναμικό 2010 </t>
  </si>
  <si>
    <t>Ενοικιαζόμενα δωμάτια 2017</t>
  </si>
  <si>
    <t xml:space="preserve">Αεροπορικές αφίξεις </t>
  </si>
  <si>
    <t xml:space="preserve">Διεθνείς </t>
  </si>
  <si>
    <t>Εσωτερικού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</si>
  <si>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</si>
  <si>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</si>
  <si>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>% μεταβολή</t>
  </si>
  <si>
    <t>Επιβάτες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</si>
  <si>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</si>
  <si>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</si>
  <si>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Ενότητα</t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</si>
  <si>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</si>
  <si>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</si>
  <si>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</si>
  <si>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rPr>
        <b/>
        <sz val="8"/>
        <color rgb="FF0070C0"/>
        <rFont val="Tahoma"/>
        <family val="2"/>
        <charset val="161"/>
      </rPr>
      <t>Πηγή:</t>
    </r>
    <r>
      <rPr>
        <sz val="8"/>
        <color rgb="FF0070C0"/>
        <rFont val="Tahoma"/>
        <family val="2"/>
        <charset val="161"/>
      </rPr>
      <t xml:space="preserve"> MHTE - Επεξεργασία INSETE Intelligence</t>
    </r>
  </si>
  <si>
    <t>Ξενοδοχειακό δυναμικό 2018</t>
  </si>
  <si>
    <t>Βασικά Μεγέθη Εισερχόμενου Τουρισμού της Περιφέρειας Στερεάς Ελλάδας 2018</t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</si>
  <si>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</si>
  <si>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</si>
  <si>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</si>
  <si>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Ξενοδοχειακό δυναμικό 2019</t>
  </si>
  <si>
    <t>Δραστηριότητες υπηρεσιών παροχής καταλύματος και εστίασης</t>
  </si>
  <si>
    <t>Βασικά Μεγέθη Εισερχόμενου Τουρισμού της Περιφέρειας Στερεάς Ελλάδας 2019</t>
  </si>
  <si>
    <t>ΠΕΡΙΦΕΡΕΙΑ ΣΤΕΡΕΑΣ ΕΛΛΑΔΑΣ: στοιχεία αφίξεων, διανυκτερεύσεων και πληρότητας σε ξενοδοχειακά καταλύματα, 2010-2019</t>
  </si>
  <si>
    <t>Πηγή: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</si>
  <si>
    <t>Ξενοδοχειακό δυναμικό 2020</t>
  </si>
  <si>
    <t>Βασικά Μεγέθη Εισερχόμενου Τουρισμού της Περιφέρειας Στερεάς Ελλάδας 2020</t>
  </si>
  <si>
    <t>Η απασχόληση στην Περιφέρεια Στερεάς Ελλάδας 2010-2020 (σε χιλ.)</t>
  </si>
  <si>
    <t>% Υπηρεσιών ως προς το σύνολο της Περιφέρειας</t>
  </si>
  <si>
    <t>% Λοιπών κλάδων ως προς το σύνολο της Περιφέρειας</t>
  </si>
  <si>
    <t>ΠΕΡΙΦΕΡΕΙΑ ΣΤΕΡΕΑΣ ΕΛΛΑΔΑΣ: Επισκέπτες σε Μουσεία / Αρχαιολογικούς χώρους 2010-2020</t>
  </si>
  <si>
    <t>ΔΙΑΚΙΝΗΘΕΝΤΕΣ ΕΣΩΤΕΡΙΚΟΥ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</si>
</sst>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i/>
      <sz val="8"/>
      <color rgb="FF0070C0"/>
      <name val="Tahoma"/>
      <family val="2"/>
      <charset val="161"/>
    </font>
    <font>
      <b/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7"/>
      <color rgb="FF002060"/>
      <name val="Verdan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3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2" borderId="0" xfId="0" applyFont="1" applyFill="1"/>
    <xf numFmtId="3" fontId="5" fillId="2" borderId="0" xfId="0" applyNumberFormat="1" applyFont="1" applyFill="1"/>
    <xf numFmtId="3" fontId="4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3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5" fillId="6" borderId="4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/>
    <xf numFmtId="0" fontId="10" fillId="0" borderId="7" xfId="0" applyFont="1" applyBorder="1" applyAlignment="1">
      <alignment horizontal="center" vertical="center" wrapText="1"/>
    </xf>
    <xf numFmtId="3" fontId="10" fillId="6" borderId="8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/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right" vertical="center" wrapText="1"/>
    </xf>
    <xf numFmtId="3" fontId="5" fillId="6" borderId="9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3" fontId="4" fillId="6" borderId="6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3" fontId="4" fillId="6" borderId="11" xfId="0" applyNumberFormat="1" applyFont="1" applyFill="1" applyBorder="1"/>
    <xf numFmtId="0" fontId="11" fillId="0" borderId="0" xfId="0" applyFont="1"/>
    <xf numFmtId="0" fontId="5" fillId="5" borderId="0" xfId="0" applyFont="1" applyFill="1" applyAlignment="1">
      <alignment horizontal="left"/>
    </xf>
    <xf numFmtId="3" fontId="5" fillId="5" borderId="0" xfId="0" applyNumberFormat="1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4" borderId="17" xfId="0" applyFont="1" applyFill="1" applyBorder="1" applyAlignment="1">
      <alignment horizontal="center" wrapText="1"/>
    </xf>
    <xf numFmtId="0" fontId="3" fillId="7" borderId="0" xfId="0" applyFont="1" applyFill="1" applyAlignment="1">
      <alignment horizontal="right"/>
    </xf>
    <xf numFmtId="3" fontId="3" fillId="4" borderId="0" xfId="0" applyNumberFormat="1" applyFont="1" applyFill="1"/>
    <xf numFmtId="0" fontId="3" fillId="4" borderId="0" xfId="0" applyFont="1" applyFill="1"/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3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5" fillId="6" borderId="20" xfId="0" applyFont="1" applyFill="1" applyBorder="1"/>
    <xf numFmtId="166" fontId="5" fillId="6" borderId="20" xfId="0" applyNumberFormat="1" applyFont="1" applyFill="1" applyBorder="1" applyAlignment="1">
      <alignment horizontal="center"/>
    </xf>
    <xf numFmtId="166" fontId="5" fillId="6" borderId="21" xfId="0" applyNumberFormat="1" applyFont="1" applyFill="1" applyBorder="1" applyAlignment="1">
      <alignment horizontal="center"/>
    </xf>
    <xf numFmtId="167" fontId="5" fillId="6" borderId="20" xfId="0" applyNumberFormat="1" applyFont="1" applyFill="1" applyBorder="1" applyAlignment="1">
      <alignment horizontal="center"/>
    </xf>
    <xf numFmtId="0" fontId="5" fillId="6" borderId="0" xfId="0" applyFont="1" applyFill="1"/>
    <xf numFmtId="166" fontId="5" fillId="6" borderId="0" xfId="0" applyNumberFormat="1" applyFont="1" applyFill="1" applyAlignment="1">
      <alignment horizontal="center"/>
    </xf>
    <xf numFmtId="166" fontId="5" fillId="6" borderId="18" xfId="0" applyNumberFormat="1" applyFont="1" applyFill="1" applyBorder="1" applyAlignment="1">
      <alignment horizontal="center"/>
    </xf>
    <xf numFmtId="167" fontId="5" fillId="6" borderId="0" xfId="0" applyNumberFormat="1" applyFont="1" applyFill="1" applyAlignment="1">
      <alignment horizontal="center"/>
    </xf>
    <xf numFmtId="0" fontId="5" fillId="6" borderId="24" xfId="0" applyFont="1" applyFill="1" applyBorder="1"/>
    <xf numFmtId="166" fontId="5" fillId="6" borderId="24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 vertical="center" wrapText="1"/>
    </xf>
    <xf numFmtId="166" fontId="4" fillId="6" borderId="0" xfId="0" applyNumberFormat="1" applyFont="1" applyFill="1" applyAlignment="1">
      <alignment horizontal="center"/>
    </xf>
    <xf numFmtId="166" fontId="4" fillId="6" borderId="18" xfId="0" applyNumberFormat="1" applyFont="1" applyFill="1" applyBorder="1" applyAlignment="1">
      <alignment horizontal="center"/>
    </xf>
    <xf numFmtId="167" fontId="4" fillId="6" borderId="0" xfId="0" applyNumberFormat="1" applyFont="1" applyFill="1" applyAlignment="1">
      <alignment horizontal="center"/>
    </xf>
    <xf numFmtId="0" fontId="4" fillId="6" borderId="27" xfId="0" applyFont="1" applyFill="1" applyBorder="1" applyAlignment="1">
      <alignment vertical="center" wrapText="1"/>
    </xf>
    <xf numFmtId="165" fontId="4" fillId="6" borderId="28" xfId="2" applyNumberFormat="1" applyFont="1" applyFill="1" applyBorder="1" applyAlignment="1">
      <alignment horizontal="center"/>
    </xf>
    <xf numFmtId="165" fontId="4" fillId="6" borderId="29" xfId="2" applyNumberFormat="1" applyFont="1" applyFill="1" applyBorder="1" applyAlignment="1">
      <alignment horizontal="center"/>
    </xf>
    <xf numFmtId="167" fontId="4" fillId="6" borderId="28" xfId="0" applyNumberFormat="1" applyFont="1" applyFill="1" applyBorder="1" applyAlignment="1">
      <alignment horizontal="center"/>
    </xf>
    <xf numFmtId="166" fontId="4" fillId="6" borderId="28" xfId="0" applyNumberFormat="1" applyFont="1" applyFill="1" applyBorder="1" applyAlignment="1">
      <alignment horizontal="center"/>
    </xf>
    <xf numFmtId="166" fontId="4" fillId="6" borderId="29" xfId="0" applyNumberFormat="1" applyFont="1" applyFill="1" applyBorder="1" applyAlignment="1">
      <alignment horizontal="center"/>
    </xf>
    <xf numFmtId="165" fontId="16" fillId="0" borderId="0" xfId="2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/>
    </xf>
    <xf numFmtId="165" fontId="5" fillId="0" borderId="0" xfId="2" applyNumberFormat="1" applyFont="1" applyAlignment="1">
      <alignment horizontal="center" vertical="center"/>
    </xf>
    <xf numFmtId="165" fontId="5" fillId="2" borderId="0" xfId="2" applyNumberFormat="1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17" fillId="4" borderId="0" xfId="0" applyFont="1" applyFill="1" applyAlignment="1">
      <alignment vertical="center"/>
    </xf>
    <xf numFmtId="0" fontId="6" fillId="0" borderId="0" xfId="0" applyFont="1"/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3" fontId="3" fillId="4" borderId="0" xfId="0" applyNumberFormat="1" applyFont="1" applyFill="1" applyAlignment="1">
      <alignment horizontal="left" vertical="center"/>
    </xf>
    <xf numFmtId="3" fontId="3" fillId="4" borderId="0" xfId="0" applyNumberFormat="1" applyFont="1" applyFill="1" applyAlignment="1">
      <alignment horizontal="right" vertical="center"/>
    </xf>
    <xf numFmtId="1" fontId="3" fillId="4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26" fillId="0" borderId="0" xfId="0" applyFont="1"/>
    <xf numFmtId="0" fontId="20" fillId="0" borderId="0" xfId="0" applyFont="1"/>
    <xf numFmtId="0" fontId="3" fillId="7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4" fillId="2" borderId="3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5" fillId="2" borderId="24" xfId="0" applyFont="1" applyFill="1" applyBorder="1"/>
    <xf numFmtId="166" fontId="5" fillId="2" borderId="24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7" fontId="5" fillId="2" borderId="24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2" borderId="33" xfId="0" applyFont="1" applyFill="1" applyBorder="1" applyAlignment="1">
      <alignment vertical="center"/>
    </xf>
    <xf numFmtId="0" fontId="31" fillId="2" borderId="0" xfId="0" applyFont="1" applyFill="1" applyAlignment="1">
      <alignment vertical="center" wrapText="1"/>
    </xf>
    <xf numFmtId="0" fontId="3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0" fillId="0" borderId="0" xfId="0" applyNumberForma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8" fillId="0" borderId="0" xfId="0" applyFont="1" applyAlignment="1">
      <alignment horizontal="left"/>
    </xf>
    <xf numFmtId="0" fontId="3" fillId="7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left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2">
    <cellStyle name="Comma 2" xfId="4" xr:uid="{00000000-0005-0000-0000-000033000000}"/>
    <cellStyle name="Comma 2 2" xfId="11" xr:uid="{8B8E46B8-2188-4E76-BA68-3384E2093937}"/>
    <cellStyle name="Comma 3" xfId="3" xr:uid="{00000000-0005-0000-0000-000032000000}"/>
    <cellStyle name="Comma 4" xfId="10" xr:uid="{A18BC197-C473-4202-9765-E38C06487633}"/>
    <cellStyle name="Followed Hyperlink 2" xfId="5" xr:uid="{00000000-0005-0000-0000-000034000000}"/>
    <cellStyle name="Hyperlink 2" xfId="6" xr:uid="{00000000-0005-0000-0000-000035000000}"/>
    <cellStyle name="Normal" xfId="0" builtinId="0"/>
    <cellStyle name="Normal 2" xfId="1" xr:uid="{00000000-0005-0000-0000-000002000000}"/>
    <cellStyle name="Normal 2 2" xfId="7" xr:uid="{00000000-0005-0000-0000-000036000000}"/>
    <cellStyle name="Normal 3" xfId="8" xr:uid="{00000000-0005-0000-0000-000037000000}"/>
    <cellStyle name="Percent" xfId="2" builtinId="5"/>
    <cellStyle name="Βασικό_Φύλλο1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7908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Ιούνιος 2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57150</xdr:colOff>
      <xdr:row>4</xdr:row>
      <xdr:rowOff>104776</xdr:rowOff>
    </xdr:from>
    <xdr:to>
      <xdr:col>9</xdr:col>
      <xdr:colOff>28350</xdr:colOff>
      <xdr:row>11</xdr:row>
      <xdr:rowOff>99093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D3086C-139D-4015-ABE5-1B7D4F3E3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1811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2</xdr:row>
      <xdr:rowOff>95249</xdr:rowOff>
    </xdr:from>
    <xdr:to>
      <xdr:col>14</xdr:col>
      <xdr:colOff>323851</xdr:colOff>
      <xdr:row>23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751" y="476249"/>
          <a:ext cx="8699500" cy="39338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Στερεάς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Στερεάς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2010-20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D27" sqref="D27"/>
    </sheetView>
  </sheetViews>
  <sheetFormatPr defaultRowHeight="14.4" x14ac:dyDescent="0.3"/>
  <sheetData>
    <row r="1" spans="1:15" ht="39.75" customHeight="1" x14ac:dyDescent="0.3">
      <c r="A1" s="164" t="s">
        <v>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0B46-3D21-4824-9E61-6DFFBB137A02}">
  <sheetPr>
    <tabColor theme="6"/>
  </sheetPr>
  <dimension ref="A3:I9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32.6640625" customWidth="1"/>
  </cols>
  <sheetData>
    <row r="3" spans="1:9" s="106" customFormat="1" ht="17.100000000000001" customHeight="1" x14ac:dyDescent="0.3">
      <c r="A3" s="167" t="s">
        <v>80</v>
      </c>
      <c r="B3" s="167"/>
      <c r="C3" s="167"/>
      <c r="D3" s="167"/>
      <c r="E3" s="167"/>
      <c r="F3" s="167"/>
      <c r="G3" s="167"/>
      <c r="H3" s="167"/>
      <c r="I3" s="145"/>
    </row>
    <row r="4" spans="1:9" s="106" customFormat="1" ht="17.100000000000001" customHeight="1" x14ac:dyDescent="0.3">
      <c r="A4" s="108"/>
      <c r="B4" s="104">
        <v>2013</v>
      </c>
      <c r="C4" s="104">
        <v>2014</v>
      </c>
      <c r="D4" s="104">
        <v>2015</v>
      </c>
      <c r="E4" s="104">
        <v>2016</v>
      </c>
      <c r="F4" s="104">
        <v>2017</v>
      </c>
      <c r="G4" s="104">
        <v>2018</v>
      </c>
      <c r="H4" s="130">
        <v>2019</v>
      </c>
      <c r="I4" s="145">
        <v>2020</v>
      </c>
    </row>
    <row r="5" spans="1:9" x14ac:dyDescent="0.3">
      <c r="A5" s="7" t="s">
        <v>110</v>
      </c>
      <c r="B5" s="99">
        <v>88</v>
      </c>
      <c r="C5" s="99">
        <v>50</v>
      </c>
      <c r="D5" s="99">
        <v>83</v>
      </c>
      <c r="E5" s="99">
        <v>92</v>
      </c>
      <c r="F5" s="99">
        <v>74</v>
      </c>
      <c r="G5" s="99">
        <v>35</v>
      </c>
      <c r="H5" s="99">
        <v>45</v>
      </c>
      <c r="I5" s="99">
        <v>3</v>
      </c>
    </row>
    <row r="6" spans="1:9" x14ac:dyDescent="0.3">
      <c r="A6" s="100" t="s">
        <v>111</v>
      </c>
      <c r="B6" s="89"/>
      <c r="C6" s="89">
        <f>C5/B5-1</f>
        <v>-0.43181818181818177</v>
      </c>
      <c r="D6" s="89">
        <f t="shared" ref="D6:I6" si="0">D5/C5-1</f>
        <v>0.65999999999999992</v>
      </c>
      <c r="E6" s="89">
        <f t="shared" si="0"/>
        <v>0.10843373493975905</v>
      </c>
      <c r="F6" s="89">
        <f t="shared" si="0"/>
        <v>-0.19565217391304346</v>
      </c>
      <c r="G6" s="89">
        <f t="shared" si="0"/>
        <v>-0.52702702702702697</v>
      </c>
      <c r="H6" s="89">
        <f t="shared" si="0"/>
        <v>0.28571428571428581</v>
      </c>
      <c r="I6" s="89">
        <f t="shared" si="0"/>
        <v>-0.93333333333333335</v>
      </c>
    </row>
    <row r="7" spans="1:9" x14ac:dyDescent="0.3">
      <c r="A7" s="7" t="s">
        <v>112</v>
      </c>
      <c r="B7" s="13">
        <v>8141</v>
      </c>
      <c r="C7" s="13">
        <v>8309</v>
      </c>
      <c r="D7" s="13">
        <v>17851</v>
      </c>
      <c r="E7" s="101">
        <v>14848</v>
      </c>
      <c r="F7" s="13">
        <v>14423</v>
      </c>
      <c r="G7" s="13">
        <v>3628</v>
      </c>
      <c r="H7" s="13">
        <v>5168</v>
      </c>
      <c r="I7" s="13">
        <v>162</v>
      </c>
    </row>
    <row r="8" spans="1:9" x14ac:dyDescent="0.3">
      <c r="A8" s="100" t="s">
        <v>111</v>
      </c>
      <c r="B8" s="89"/>
      <c r="C8" s="89">
        <f>C7/B7-1</f>
        <v>2.0636285468615734E-2</v>
      </c>
      <c r="D8" s="89">
        <f t="shared" ref="D8:I8" si="1">D7/C7-1</f>
        <v>1.1483933084607054</v>
      </c>
      <c r="E8" s="89">
        <f t="shared" si="1"/>
        <v>-0.16822586969917652</v>
      </c>
      <c r="F8" s="89">
        <f t="shared" si="1"/>
        <v>-2.8623383620689613E-2</v>
      </c>
      <c r="G8" s="89">
        <f t="shared" si="1"/>
        <v>-0.74845732510573382</v>
      </c>
      <c r="H8" s="89">
        <f t="shared" si="1"/>
        <v>0.42447629547960308</v>
      </c>
      <c r="I8" s="89">
        <f t="shared" si="1"/>
        <v>-0.96865325077399378</v>
      </c>
    </row>
    <row r="9" spans="1:9" x14ac:dyDescent="0.3">
      <c r="A9" s="199" t="s">
        <v>113</v>
      </c>
      <c r="B9" s="199"/>
      <c r="C9" s="199"/>
      <c r="D9" s="199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O17"/>
  <sheetViews>
    <sheetView showGridLines="0" zoomScaleNormal="100" workbookViewId="0">
      <pane xSplit="1" topLeftCell="B1" activePane="topRight" state="frozen"/>
      <selection pane="topRight" activeCell="R27" sqref="R27"/>
    </sheetView>
  </sheetViews>
  <sheetFormatPr defaultRowHeight="14.4" x14ac:dyDescent="0.3"/>
  <cols>
    <col min="1" max="1" width="13.5546875" customWidth="1"/>
    <col min="2" max="2" width="19.109375" customWidth="1"/>
    <col min="3" max="8" width="8.44140625" bestFit="1" customWidth="1"/>
  </cols>
  <sheetData>
    <row r="3" spans="1:15" x14ac:dyDescent="0.3">
      <c r="A3" s="178" t="s">
        <v>135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8"/>
    </row>
    <row r="4" spans="1:15" ht="30" customHeight="1" x14ac:dyDescent="0.3">
      <c r="A4" s="113" t="s">
        <v>56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23">
        <v>2018</v>
      </c>
      <c r="L4" s="141">
        <v>2019</v>
      </c>
      <c r="M4" s="158">
        <v>2020</v>
      </c>
      <c r="N4" s="1"/>
      <c r="O4" s="1"/>
    </row>
    <row r="5" spans="1:15" x14ac:dyDescent="0.3">
      <c r="A5" s="175" t="s">
        <v>26</v>
      </c>
      <c r="B5" s="10" t="s">
        <v>5</v>
      </c>
      <c r="C5" s="11">
        <v>14152</v>
      </c>
      <c r="D5" s="11">
        <v>16282</v>
      </c>
      <c r="E5" s="11">
        <v>14972</v>
      </c>
      <c r="F5" s="11">
        <v>23162</v>
      </c>
      <c r="G5" s="11">
        <v>31358</v>
      </c>
      <c r="H5" s="11">
        <v>45438</v>
      </c>
      <c r="I5" s="11">
        <v>68569</v>
      </c>
      <c r="J5" s="11">
        <v>89193</v>
      </c>
      <c r="K5" s="11">
        <v>93045</v>
      </c>
      <c r="L5" s="11">
        <v>87773</v>
      </c>
      <c r="M5" s="11">
        <v>18782</v>
      </c>
    </row>
    <row r="6" spans="1:15" x14ac:dyDescent="0.3">
      <c r="A6" s="175"/>
      <c r="B6" s="10" t="s">
        <v>6</v>
      </c>
      <c r="C6" s="11">
        <v>1558</v>
      </c>
      <c r="D6" s="11">
        <v>523</v>
      </c>
      <c r="E6" s="11">
        <v>1134</v>
      </c>
      <c r="F6" s="11">
        <v>2761</v>
      </c>
      <c r="G6" s="11">
        <v>1862</v>
      </c>
      <c r="H6" s="11">
        <v>2609</v>
      </c>
      <c r="I6" s="11">
        <v>2441</v>
      </c>
      <c r="J6" s="11">
        <v>3287</v>
      </c>
      <c r="K6" s="11">
        <v>2641</v>
      </c>
      <c r="L6" s="11">
        <v>3013</v>
      </c>
      <c r="M6" s="11">
        <v>1059</v>
      </c>
    </row>
    <row r="7" spans="1:15" x14ac:dyDescent="0.3">
      <c r="A7" s="174" t="s">
        <v>27</v>
      </c>
      <c r="B7" s="12" t="s">
        <v>5</v>
      </c>
      <c r="C7" s="13">
        <v>8905</v>
      </c>
      <c r="D7" s="13">
        <v>9380</v>
      </c>
      <c r="E7" s="13">
        <v>13473</v>
      </c>
      <c r="F7" s="13">
        <v>12951</v>
      </c>
      <c r="G7" s="13">
        <v>12454</v>
      </c>
      <c r="H7" s="13">
        <v>14579</v>
      </c>
      <c r="I7" s="13">
        <v>19763</v>
      </c>
      <c r="J7" s="13">
        <v>16356</v>
      </c>
      <c r="K7" s="13">
        <v>18312</v>
      </c>
      <c r="L7" s="13">
        <v>16603</v>
      </c>
      <c r="M7" s="13">
        <v>4624</v>
      </c>
    </row>
    <row r="8" spans="1:15" x14ac:dyDescent="0.3">
      <c r="A8" s="174"/>
      <c r="B8" s="12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1026</v>
      </c>
    </row>
    <row r="9" spans="1:15" x14ac:dyDescent="0.3">
      <c r="A9" s="175" t="s">
        <v>31</v>
      </c>
      <c r="B9" s="10" t="s">
        <v>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5" x14ac:dyDescent="0.3">
      <c r="A10" s="175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5" x14ac:dyDescent="0.3">
      <c r="A11" s="174" t="s">
        <v>29</v>
      </c>
      <c r="B11" s="12" t="s">
        <v>5</v>
      </c>
      <c r="C11" s="13">
        <v>2012</v>
      </c>
      <c r="D11" s="13">
        <v>4107</v>
      </c>
      <c r="E11" s="13">
        <v>9803</v>
      </c>
      <c r="F11" s="13">
        <v>10105</v>
      </c>
      <c r="G11" s="13">
        <v>10829</v>
      </c>
      <c r="H11" s="13">
        <v>10359</v>
      </c>
      <c r="I11" s="13">
        <v>7932</v>
      </c>
      <c r="J11" s="13">
        <v>8395</v>
      </c>
      <c r="K11" s="13">
        <v>9515</v>
      </c>
      <c r="L11" s="13">
        <v>8132</v>
      </c>
      <c r="M11" s="13">
        <v>3292</v>
      </c>
    </row>
    <row r="12" spans="1:15" x14ac:dyDescent="0.3">
      <c r="A12" s="174"/>
      <c r="B12" s="12" t="s">
        <v>6</v>
      </c>
      <c r="C12" s="13">
        <v>0</v>
      </c>
      <c r="D12" s="13">
        <v>0</v>
      </c>
      <c r="E12" s="13">
        <v>464</v>
      </c>
      <c r="F12" s="13">
        <v>1245</v>
      </c>
      <c r="G12" s="13">
        <v>1311</v>
      </c>
      <c r="H12" s="13">
        <v>1812</v>
      </c>
      <c r="I12" s="13">
        <v>1176</v>
      </c>
      <c r="J12" s="13">
        <v>2764</v>
      </c>
      <c r="K12" s="13">
        <v>1284</v>
      </c>
      <c r="L12" s="13">
        <v>710</v>
      </c>
      <c r="M12" s="13">
        <v>850</v>
      </c>
    </row>
    <row r="13" spans="1:15" x14ac:dyDescent="0.3">
      <c r="A13" s="175" t="s">
        <v>30</v>
      </c>
      <c r="B13" s="10" t="s">
        <v>5</v>
      </c>
      <c r="C13" s="11">
        <v>97907</v>
      </c>
      <c r="D13" s="11">
        <v>119411</v>
      </c>
      <c r="E13" s="11">
        <v>124966</v>
      </c>
      <c r="F13" s="11">
        <v>146886</v>
      </c>
      <c r="G13" s="11">
        <v>191755</v>
      </c>
      <c r="H13" s="11">
        <v>206592</v>
      </c>
      <c r="I13" s="11">
        <v>167223</v>
      </c>
      <c r="J13" s="11">
        <v>213081</v>
      </c>
      <c r="K13" s="11">
        <v>251589</v>
      </c>
      <c r="L13" s="11">
        <v>278001</v>
      </c>
      <c r="M13" s="11">
        <v>42893</v>
      </c>
    </row>
    <row r="14" spans="1:15" x14ac:dyDescent="0.3">
      <c r="A14" s="175"/>
      <c r="B14" s="10" t="s">
        <v>6</v>
      </c>
      <c r="C14" s="14">
        <v>162730</v>
      </c>
      <c r="D14" s="14">
        <v>186880</v>
      </c>
      <c r="E14" s="14">
        <v>213509</v>
      </c>
      <c r="F14" s="14">
        <v>227079</v>
      </c>
      <c r="G14" s="14">
        <v>293944</v>
      </c>
      <c r="H14" s="14">
        <v>319754</v>
      </c>
      <c r="I14" s="11">
        <v>290705</v>
      </c>
      <c r="J14" s="11">
        <v>345804</v>
      </c>
      <c r="K14" s="11">
        <v>405947</v>
      </c>
      <c r="L14" s="11">
        <v>405348</v>
      </c>
      <c r="M14" s="11">
        <v>75983</v>
      </c>
    </row>
    <row r="15" spans="1:15" x14ac:dyDescent="0.3">
      <c r="A15" s="176" t="s">
        <v>4</v>
      </c>
      <c r="B15" s="57" t="s">
        <v>5</v>
      </c>
      <c r="C15" s="58">
        <f>C5+C7+C9+C11+C13</f>
        <v>122976</v>
      </c>
      <c r="D15" s="58">
        <f t="shared" ref="D15:I16" si="0">D5+D7+D9+D11+D13</f>
        <v>149180</v>
      </c>
      <c r="E15" s="58">
        <f t="shared" si="0"/>
        <v>163214</v>
      </c>
      <c r="F15" s="58">
        <f t="shared" si="0"/>
        <v>193104</v>
      </c>
      <c r="G15" s="58">
        <f t="shared" si="0"/>
        <v>246396</v>
      </c>
      <c r="H15" s="58">
        <f t="shared" si="0"/>
        <v>276968</v>
      </c>
      <c r="I15" s="58">
        <f t="shared" si="0"/>
        <v>263487</v>
      </c>
      <c r="J15" s="58">
        <f t="shared" ref="J15:L15" si="1">J5+J7+J9+J11+J13</f>
        <v>327025</v>
      </c>
      <c r="K15" s="58">
        <f t="shared" si="1"/>
        <v>372461</v>
      </c>
      <c r="L15" s="58">
        <f t="shared" si="1"/>
        <v>390509</v>
      </c>
      <c r="M15" s="58">
        <f t="shared" ref="M15" si="2">M5+M7+M9+M11+M13</f>
        <v>69591</v>
      </c>
    </row>
    <row r="16" spans="1:15" x14ac:dyDescent="0.3">
      <c r="A16" s="176"/>
      <c r="B16" s="57" t="s">
        <v>6</v>
      </c>
      <c r="C16" s="58">
        <f>C6+C8+C10+C12+C14</f>
        <v>164288</v>
      </c>
      <c r="D16" s="58">
        <f t="shared" si="0"/>
        <v>187403</v>
      </c>
      <c r="E16" s="58">
        <f t="shared" si="0"/>
        <v>215107</v>
      </c>
      <c r="F16" s="58">
        <f t="shared" si="0"/>
        <v>231085</v>
      </c>
      <c r="G16" s="58">
        <f t="shared" si="0"/>
        <v>297117</v>
      </c>
      <c r="H16" s="58">
        <f t="shared" si="0"/>
        <v>324175</v>
      </c>
      <c r="I16" s="58">
        <f t="shared" si="0"/>
        <v>294322</v>
      </c>
      <c r="J16" s="58">
        <f t="shared" ref="J16:L16" si="3">J6+J8+J10+J12+J14</f>
        <v>351855</v>
      </c>
      <c r="K16" s="58">
        <f t="shared" si="3"/>
        <v>409872</v>
      </c>
      <c r="L16" s="58">
        <f t="shared" si="3"/>
        <v>409071</v>
      </c>
      <c r="M16" s="58">
        <f t="shared" ref="M16" si="4">M6+M8+M10+M12+M14</f>
        <v>78918</v>
      </c>
    </row>
    <row r="17" spans="1:8" x14ac:dyDescent="0.3">
      <c r="A17" s="200" t="s">
        <v>109</v>
      </c>
      <c r="B17" s="200"/>
      <c r="C17" s="200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0" sqref="J30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59"/>
  <sheetViews>
    <sheetView showGridLines="0" zoomScaleNormal="100" workbookViewId="0">
      <selection activeCell="H8" sqref="H8"/>
    </sheetView>
  </sheetViews>
  <sheetFormatPr defaultRowHeight="14.4" x14ac:dyDescent="0.3"/>
  <cols>
    <col min="1" max="1" width="23.33203125" customWidth="1"/>
    <col min="2" max="2" width="15.88671875" customWidth="1"/>
    <col min="3" max="3" width="13.5546875" customWidth="1"/>
    <col min="4" max="4" width="13.109375" customWidth="1"/>
    <col min="5" max="5" width="16.88671875" customWidth="1"/>
    <col min="6" max="6" width="12.5546875" customWidth="1"/>
    <col min="7" max="7" width="16.5546875" customWidth="1"/>
    <col min="8" max="8" width="17" customWidth="1"/>
  </cols>
  <sheetData>
    <row r="3" spans="1:8" x14ac:dyDescent="0.3">
      <c r="A3" s="167" t="s">
        <v>131</v>
      </c>
      <c r="B3" s="167"/>
      <c r="C3" s="167"/>
      <c r="D3" s="167"/>
      <c r="E3" s="167"/>
      <c r="F3" s="167"/>
      <c r="G3" s="167"/>
      <c r="H3" s="167"/>
    </row>
    <row r="4" spans="1:8" ht="34.200000000000003" x14ac:dyDescent="0.3">
      <c r="A4" s="96" t="s">
        <v>58</v>
      </c>
      <c r="B4" s="97" t="s">
        <v>59</v>
      </c>
      <c r="C4" s="97" t="s">
        <v>75</v>
      </c>
      <c r="D4" s="97" t="s">
        <v>76</v>
      </c>
      <c r="E4" s="98" t="s">
        <v>77</v>
      </c>
      <c r="F4" s="97" t="s">
        <v>78</v>
      </c>
      <c r="G4" s="97" t="s">
        <v>79</v>
      </c>
      <c r="H4" s="97" t="s">
        <v>60</v>
      </c>
    </row>
    <row r="5" spans="1:8" x14ac:dyDescent="0.3">
      <c r="A5" s="168" t="s">
        <v>88</v>
      </c>
      <c r="B5" s="64" t="s">
        <v>63</v>
      </c>
      <c r="C5" s="65">
        <v>17.099</v>
      </c>
      <c r="D5" s="65">
        <v>11.146771900000001</v>
      </c>
      <c r="E5" s="66">
        <v>229.84899999999999</v>
      </c>
      <c r="F5" s="67">
        <f>D5/C5*1000</f>
        <v>651.8961284285632</v>
      </c>
      <c r="G5" s="65">
        <f>D5/E5*1000</f>
        <v>48.496064372696864</v>
      </c>
      <c r="H5" s="66">
        <f>F5/G5</f>
        <v>13.442248084683316</v>
      </c>
    </row>
    <row r="6" spans="1:8" x14ac:dyDescent="0.3">
      <c r="A6" s="169"/>
      <c r="B6" s="4" t="s">
        <v>62</v>
      </c>
      <c r="C6" s="87">
        <v>20.251999999999999</v>
      </c>
      <c r="D6" s="87">
        <v>7.0064545000000003</v>
      </c>
      <c r="E6" s="102">
        <v>160.66499999999999</v>
      </c>
      <c r="F6" s="103">
        <f t="shared" ref="F6:F9" si="0">D6/C6*1000</f>
        <v>345.96358384357103</v>
      </c>
      <c r="G6" s="87">
        <f t="shared" ref="G6:G9" si="1">D6/E6*1000</f>
        <v>43.609090343260824</v>
      </c>
      <c r="H6" s="102">
        <f t="shared" ref="H6:H9" si="2">F6/G6</f>
        <v>7.9332905392060047</v>
      </c>
    </row>
    <row r="7" spans="1:8" x14ac:dyDescent="0.3">
      <c r="A7" s="169"/>
      <c r="B7" s="68" t="s">
        <v>64</v>
      </c>
      <c r="C7" s="69">
        <v>25.17</v>
      </c>
      <c r="D7" s="69">
        <v>10.558236300000001</v>
      </c>
      <c r="E7" s="70">
        <v>209.62799999999999</v>
      </c>
      <c r="F7" s="71">
        <f t="shared" si="0"/>
        <v>419.47700834326577</v>
      </c>
      <c r="G7" s="69">
        <f t="shared" si="1"/>
        <v>50.3665364359723</v>
      </c>
      <c r="H7" s="70">
        <f t="shared" si="2"/>
        <v>8.3284862932061969</v>
      </c>
    </row>
    <row r="8" spans="1:8" x14ac:dyDescent="0.3">
      <c r="A8" s="170"/>
      <c r="B8" s="148" t="s">
        <v>65</v>
      </c>
      <c r="C8" s="149">
        <f>C9-SUM(C5:C7)</f>
        <v>85.446000000000012</v>
      </c>
      <c r="D8" s="149">
        <f>D9-SUM(D5:D7)</f>
        <v>30.159725599999998</v>
      </c>
      <c r="E8" s="150">
        <f>E9-SUM(E5:E7)</f>
        <v>489.37599999999998</v>
      </c>
      <c r="F8" s="151">
        <f t="shared" si="0"/>
        <v>352.96825597453358</v>
      </c>
      <c r="G8" s="149">
        <f t="shared" si="1"/>
        <v>61.628942980448571</v>
      </c>
      <c r="H8" s="150">
        <f t="shared" si="2"/>
        <v>5.7273131568475986</v>
      </c>
    </row>
    <row r="9" spans="1:8" x14ac:dyDescent="0.3">
      <c r="A9" s="76"/>
      <c r="B9" s="76" t="s">
        <v>4</v>
      </c>
      <c r="C9" s="77">
        <v>147.96700000000001</v>
      </c>
      <c r="D9" s="77">
        <v>58.8711883</v>
      </c>
      <c r="E9" s="78">
        <v>1089.518</v>
      </c>
      <c r="F9" s="79">
        <f t="shared" si="0"/>
        <v>397.86701291504181</v>
      </c>
      <c r="G9" s="77">
        <f t="shared" si="1"/>
        <v>54.034158499446548</v>
      </c>
      <c r="H9" s="78">
        <f t="shared" si="2"/>
        <v>7.3632499138321368</v>
      </c>
    </row>
    <row r="10" spans="1:8" ht="22.8" x14ac:dyDescent="0.3">
      <c r="A10" s="80"/>
      <c r="B10" s="80" t="s">
        <v>66</v>
      </c>
      <c r="C10" s="81">
        <v>1.7854027186164197E-2</v>
      </c>
      <c r="D10" s="81">
        <v>1.3659425068044613E-2</v>
      </c>
      <c r="E10" s="82">
        <v>1.7009535189617744E-2</v>
      </c>
      <c r="F10" s="83"/>
      <c r="G10" s="84"/>
      <c r="H10" s="85"/>
    </row>
    <row r="11" spans="1:8" x14ac:dyDescent="0.3">
      <c r="A11" s="166" t="s">
        <v>114</v>
      </c>
      <c r="B11" s="166"/>
      <c r="C11" s="166"/>
      <c r="D11" s="166"/>
      <c r="E11" s="166"/>
      <c r="F11" s="146"/>
    </row>
    <row r="12" spans="1:8" x14ac:dyDescent="0.3">
      <c r="A12" s="147"/>
    </row>
    <row r="14" spans="1:8" x14ac:dyDescent="0.3">
      <c r="A14" s="167" t="s">
        <v>127</v>
      </c>
      <c r="B14" s="167"/>
      <c r="C14" s="167"/>
      <c r="D14" s="167"/>
      <c r="E14" s="167"/>
      <c r="F14" s="167"/>
      <c r="G14" s="167"/>
      <c r="H14" s="167"/>
    </row>
    <row r="15" spans="1:8" ht="34.200000000000003" x14ac:dyDescent="0.3">
      <c r="A15" s="96" t="s">
        <v>58</v>
      </c>
      <c r="B15" s="97" t="s">
        <v>59</v>
      </c>
      <c r="C15" s="97" t="s">
        <v>75</v>
      </c>
      <c r="D15" s="97" t="s">
        <v>76</v>
      </c>
      <c r="E15" s="98" t="s">
        <v>77</v>
      </c>
      <c r="F15" s="97" t="s">
        <v>78</v>
      </c>
      <c r="G15" s="97" t="s">
        <v>79</v>
      </c>
      <c r="H15" s="97" t="s">
        <v>60</v>
      </c>
    </row>
    <row r="16" spans="1:8" x14ac:dyDescent="0.3">
      <c r="A16" s="168" t="s">
        <v>88</v>
      </c>
      <c r="B16" s="64" t="s">
        <v>61</v>
      </c>
      <c r="C16" s="65">
        <v>93.054000000000002</v>
      </c>
      <c r="D16" s="65">
        <v>16.3458325</v>
      </c>
      <c r="E16" s="66">
        <v>228.536</v>
      </c>
      <c r="F16" s="67">
        <f>D16/C16*1000</f>
        <v>175.65964386270338</v>
      </c>
      <c r="G16" s="65">
        <f>D16/E16*1000</f>
        <v>71.524103423530647</v>
      </c>
      <c r="H16" s="66">
        <f>F16/G16</f>
        <v>2.4559503084230663</v>
      </c>
    </row>
    <row r="17" spans="1:8" x14ac:dyDescent="0.3">
      <c r="A17" s="169"/>
      <c r="B17" s="4" t="s">
        <v>63</v>
      </c>
      <c r="C17" s="87">
        <v>59.024999999999999</v>
      </c>
      <c r="D17" s="87">
        <v>17.578688600000003</v>
      </c>
      <c r="E17" s="102">
        <v>358.596</v>
      </c>
      <c r="F17" s="103">
        <f t="shared" ref="F17:F21" si="3">D17/C17*1000</f>
        <v>297.81768064379503</v>
      </c>
      <c r="G17" s="87">
        <f t="shared" ref="G17:G21" si="4">D17/E17*1000</f>
        <v>49.020871956184678</v>
      </c>
      <c r="H17" s="102">
        <f t="shared" ref="H17:H21" si="5">F17/G17</f>
        <v>6.0753240152477765</v>
      </c>
    </row>
    <row r="18" spans="1:8" x14ac:dyDescent="0.3">
      <c r="A18" s="169"/>
      <c r="B18" s="68" t="s">
        <v>64</v>
      </c>
      <c r="C18" s="69">
        <v>60.959000000000003</v>
      </c>
      <c r="D18" s="69">
        <v>11.749238099999998</v>
      </c>
      <c r="E18" s="70">
        <v>290.27999999999997</v>
      </c>
      <c r="F18" s="71">
        <f t="shared" si="3"/>
        <v>192.74000721796614</v>
      </c>
      <c r="G18" s="69">
        <f t="shared" si="4"/>
        <v>40.475534311699043</v>
      </c>
      <c r="H18" s="70">
        <f t="shared" si="5"/>
        <v>4.7618891386013544</v>
      </c>
    </row>
    <row r="19" spans="1:8" x14ac:dyDescent="0.3">
      <c r="A19" s="169"/>
      <c r="B19" s="4" t="s">
        <v>62</v>
      </c>
      <c r="C19" s="87">
        <v>43.26</v>
      </c>
      <c r="D19" s="87">
        <v>13.226288899999997</v>
      </c>
      <c r="E19" s="102">
        <v>215.65600000000001</v>
      </c>
      <c r="F19" s="103">
        <f t="shared" si="3"/>
        <v>305.73945677300043</v>
      </c>
      <c r="G19" s="87">
        <f t="shared" si="4"/>
        <v>61.330493471083564</v>
      </c>
      <c r="H19" s="102">
        <f t="shared" si="5"/>
        <v>4.9851132686084147</v>
      </c>
    </row>
    <row r="20" spans="1:8" x14ac:dyDescent="0.3">
      <c r="A20" s="170"/>
      <c r="B20" s="72" t="s">
        <v>65</v>
      </c>
      <c r="C20" s="73">
        <f>C21-SUM(C16:C19)</f>
        <v>422.34100000000001</v>
      </c>
      <c r="D20" s="73">
        <f>D21-SUM(D16:D19)</f>
        <v>121.22571019999999</v>
      </c>
      <c r="E20" s="74">
        <f>E21-SUM(E16:E19)</f>
        <v>1884.8970000000002</v>
      </c>
      <c r="F20" s="75">
        <f t="shared" si="3"/>
        <v>287.03277730554214</v>
      </c>
      <c r="G20" s="73">
        <f t="shared" si="4"/>
        <v>64.314235844186697</v>
      </c>
      <c r="H20" s="74">
        <f t="shared" si="5"/>
        <v>4.4629742317227077</v>
      </c>
    </row>
    <row r="21" spans="1:8" x14ac:dyDescent="0.3">
      <c r="A21" s="76"/>
      <c r="B21" s="76" t="s">
        <v>4</v>
      </c>
      <c r="C21" s="77">
        <v>678.63900000000001</v>
      </c>
      <c r="D21" s="77">
        <v>180.1257583</v>
      </c>
      <c r="E21" s="78">
        <v>2977.9650000000001</v>
      </c>
      <c r="F21" s="79">
        <f t="shared" si="3"/>
        <v>265.42205546689775</v>
      </c>
      <c r="G21" s="77">
        <f t="shared" si="4"/>
        <v>60.486190502574743</v>
      </c>
      <c r="H21" s="78">
        <f t="shared" si="5"/>
        <v>4.3881430333358393</v>
      </c>
    </row>
    <row r="22" spans="1:8" ht="22.8" x14ac:dyDescent="0.3">
      <c r="A22" s="80"/>
      <c r="B22" s="80" t="s">
        <v>66</v>
      </c>
      <c r="C22" s="81">
        <v>1.8520258022091167E-2</v>
      </c>
      <c r="D22" s="81">
        <v>1.0188157112297844E-2</v>
      </c>
      <c r="E22" s="82">
        <v>1.2810451861651329E-2</v>
      </c>
      <c r="F22" s="83"/>
      <c r="G22" s="84"/>
      <c r="H22" s="85"/>
    </row>
    <row r="23" spans="1:8" x14ac:dyDescent="0.3">
      <c r="A23" s="166" t="s">
        <v>114</v>
      </c>
      <c r="B23" s="166"/>
      <c r="C23" s="166"/>
      <c r="D23" s="166"/>
      <c r="E23" s="166"/>
      <c r="F23" s="131"/>
    </row>
    <row r="26" spans="1:8" x14ac:dyDescent="0.3">
      <c r="A26" s="167" t="s">
        <v>121</v>
      </c>
      <c r="B26" s="167"/>
      <c r="C26" s="167"/>
      <c r="D26" s="167"/>
      <c r="E26" s="167"/>
      <c r="F26" s="167"/>
      <c r="G26" s="167"/>
      <c r="H26" s="167"/>
    </row>
    <row r="27" spans="1:8" ht="39" customHeight="1" x14ac:dyDescent="0.3">
      <c r="A27" s="96" t="s">
        <v>58</v>
      </c>
      <c r="B27" s="97" t="s">
        <v>59</v>
      </c>
      <c r="C27" s="97" t="s">
        <v>75</v>
      </c>
      <c r="D27" s="97" t="s">
        <v>76</v>
      </c>
      <c r="E27" s="98" t="s">
        <v>77</v>
      </c>
      <c r="F27" s="97" t="s">
        <v>78</v>
      </c>
      <c r="G27" s="97" t="s">
        <v>79</v>
      </c>
      <c r="H27" s="97" t="s">
        <v>60</v>
      </c>
    </row>
    <row r="28" spans="1:8" x14ac:dyDescent="0.3">
      <c r="A28" s="168" t="s">
        <v>88</v>
      </c>
      <c r="B28" s="64" t="s">
        <v>61</v>
      </c>
      <c r="C28" s="65">
        <v>62.061</v>
      </c>
      <c r="D28" s="65">
        <v>18.276907799999996</v>
      </c>
      <c r="E28" s="66">
        <v>254.523</v>
      </c>
      <c r="F28" s="67">
        <f>D28/C28*1000</f>
        <v>294.49908638275241</v>
      </c>
      <c r="G28" s="65">
        <f>D28/E28*1000</f>
        <v>71.808472318808114</v>
      </c>
      <c r="H28" s="66">
        <f>F28/G28</f>
        <v>4.1011746507468461</v>
      </c>
    </row>
    <row r="29" spans="1:8" x14ac:dyDescent="0.3">
      <c r="A29" s="169"/>
      <c r="B29" s="4" t="s">
        <v>63</v>
      </c>
      <c r="C29" s="87">
        <v>48.619</v>
      </c>
      <c r="D29" s="87">
        <v>18.879854899999998</v>
      </c>
      <c r="E29" s="102">
        <v>375.02600000000001</v>
      </c>
      <c r="F29" s="103">
        <f t="shared" ref="F29:F33" si="6">D29/C29*1000</f>
        <v>388.32256730907665</v>
      </c>
      <c r="G29" s="87">
        <f t="shared" ref="G29:G33" si="7">D29/E29*1000</f>
        <v>50.342789299941863</v>
      </c>
      <c r="H29" s="102">
        <f t="shared" ref="H29:H33" si="8">F29/G29</f>
        <v>7.7135687694111361</v>
      </c>
    </row>
    <row r="30" spans="1:8" x14ac:dyDescent="0.3">
      <c r="A30" s="169"/>
      <c r="B30" s="68" t="s">
        <v>64</v>
      </c>
      <c r="C30" s="69">
        <v>55.72</v>
      </c>
      <c r="D30" s="69">
        <v>15.6344121</v>
      </c>
      <c r="E30" s="70">
        <v>292.358</v>
      </c>
      <c r="F30" s="71">
        <f t="shared" si="6"/>
        <v>280.58887473079687</v>
      </c>
      <c r="G30" s="69">
        <f t="shared" si="7"/>
        <v>53.476942994547784</v>
      </c>
      <c r="H30" s="70">
        <f t="shared" si="8"/>
        <v>5.2469131371141424</v>
      </c>
    </row>
    <row r="31" spans="1:8" x14ac:dyDescent="0.3">
      <c r="A31" s="169"/>
      <c r="B31" s="4" t="s">
        <v>62</v>
      </c>
      <c r="C31" s="87">
        <v>44.264000000000003</v>
      </c>
      <c r="D31" s="87">
        <v>18.257263699999999</v>
      </c>
      <c r="E31" s="102">
        <v>296.291</v>
      </c>
      <c r="F31" s="103">
        <f t="shared" si="6"/>
        <v>412.46303316464844</v>
      </c>
      <c r="G31" s="87">
        <f t="shared" si="7"/>
        <v>61.619366433674998</v>
      </c>
      <c r="H31" s="102">
        <f t="shared" si="8"/>
        <v>6.693724019519248</v>
      </c>
    </row>
    <row r="32" spans="1:8" x14ac:dyDescent="0.3">
      <c r="A32" s="170"/>
      <c r="B32" s="72" t="s">
        <v>65</v>
      </c>
      <c r="C32" s="73">
        <f>C33-SUM(C28:C31)</f>
        <v>338.18799999999999</v>
      </c>
      <c r="D32" s="73">
        <f>D33-SUM(D28:D31)</f>
        <v>122.74880940000001</v>
      </c>
      <c r="E32" s="74">
        <f>E33-SUM(E28:E31)</f>
        <v>1780.27</v>
      </c>
      <c r="F32" s="75">
        <f t="shared" si="6"/>
        <v>362.96027475841845</v>
      </c>
      <c r="G32" s="73">
        <f t="shared" si="7"/>
        <v>68.949546641801533</v>
      </c>
      <c r="H32" s="74">
        <f t="shared" si="8"/>
        <v>5.2641430210415514</v>
      </c>
    </row>
    <row r="33" spans="1:8" x14ac:dyDescent="0.3">
      <c r="A33" s="76"/>
      <c r="B33" s="76" t="s">
        <v>4</v>
      </c>
      <c r="C33" s="77">
        <v>548.85199999999998</v>
      </c>
      <c r="D33" s="77">
        <v>193.7972479</v>
      </c>
      <c r="E33" s="78">
        <v>2998.4679999999998</v>
      </c>
      <c r="F33" s="79">
        <f t="shared" si="6"/>
        <v>353.09563944378453</v>
      </c>
      <c r="G33" s="77">
        <f t="shared" si="7"/>
        <v>64.632088086316088</v>
      </c>
      <c r="H33" s="78">
        <f t="shared" si="8"/>
        <v>5.4631631113669989</v>
      </c>
    </row>
    <row r="34" spans="1:8" ht="22.8" x14ac:dyDescent="0.3">
      <c r="A34" s="80"/>
      <c r="B34" s="80" t="s">
        <v>66</v>
      </c>
      <c r="C34" s="81">
        <v>1.5757544681168339E-2</v>
      </c>
      <c r="D34" s="81">
        <v>1.238069057739912E-2</v>
      </c>
      <c r="E34" s="82">
        <v>1.3208411831936585E-2</v>
      </c>
      <c r="F34" s="83"/>
      <c r="G34" s="84"/>
      <c r="H34" s="85"/>
    </row>
    <row r="35" spans="1:8" x14ac:dyDescent="0.3">
      <c r="A35" s="166" t="s">
        <v>114</v>
      </c>
      <c r="B35" s="166"/>
      <c r="C35" s="166"/>
      <c r="D35" s="166"/>
      <c r="E35" s="166"/>
      <c r="F35" s="63"/>
    </row>
    <row r="38" spans="1:8" s="106" customFormat="1" ht="17.100000000000001" customHeight="1" x14ac:dyDescent="0.3">
      <c r="A38" s="167" t="s">
        <v>85</v>
      </c>
      <c r="B38" s="167"/>
      <c r="C38" s="167"/>
      <c r="D38" s="167"/>
      <c r="E38" s="167"/>
      <c r="F38" s="167"/>
      <c r="G38" s="167"/>
      <c r="H38" s="167"/>
    </row>
    <row r="39" spans="1:8" ht="39" customHeight="1" x14ac:dyDescent="0.3">
      <c r="A39" s="96" t="s">
        <v>58</v>
      </c>
      <c r="B39" s="97" t="s">
        <v>59</v>
      </c>
      <c r="C39" s="97" t="s">
        <v>75</v>
      </c>
      <c r="D39" s="97" t="s">
        <v>76</v>
      </c>
      <c r="E39" s="98" t="s">
        <v>77</v>
      </c>
      <c r="F39" s="97" t="s">
        <v>78</v>
      </c>
      <c r="G39" s="97" t="s">
        <v>79</v>
      </c>
      <c r="H39" s="97" t="s">
        <v>60</v>
      </c>
    </row>
    <row r="40" spans="1:8" x14ac:dyDescent="0.3">
      <c r="A40" s="168" t="s">
        <v>88</v>
      </c>
      <c r="B40" s="64" t="s">
        <v>61</v>
      </c>
      <c r="C40" s="65">
        <v>50.194000000000003</v>
      </c>
      <c r="D40" s="65">
        <v>16.439689699999999</v>
      </c>
      <c r="E40" s="66">
        <v>257.71199999999999</v>
      </c>
      <c r="F40" s="67">
        <f>D40/C40*1000</f>
        <v>327.52300474160256</v>
      </c>
      <c r="G40" s="65">
        <f>D40/E40*1000</f>
        <v>63.790936006084308</v>
      </c>
      <c r="H40" s="66">
        <f>F40/G40</f>
        <v>5.1343188428895887</v>
      </c>
    </row>
    <row r="41" spans="1:8" x14ac:dyDescent="0.3">
      <c r="A41" s="169"/>
      <c r="B41" s="4" t="s">
        <v>63</v>
      </c>
      <c r="C41" s="87">
        <v>42.204000000000001</v>
      </c>
      <c r="D41" s="87">
        <v>14.133941400000005</v>
      </c>
      <c r="E41" s="102">
        <v>272.608</v>
      </c>
      <c r="F41" s="103">
        <f t="shared" ref="F41:F45" si="9">D41/C41*1000</f>
        <v>334.89577765140757</v>
      </c>
      <c r="G41" s="87">
        <f t="shared" ref="G41:G45" si="10">D41/E41*1000</f>
        <v>51.847126276558299</v>
      </c>
      <c r="H41" s="102">
        <f t="shared" ref="H41:H45" si="11">F41/G41</f>
        <v>6.4592929580134584</v>
      </c>
    </row>
    <row r="42" spans="1:8" x14ac:dyDescent="0.3">
      <c r="A42" s="169"/>
      <c r="B42" s="68" t="s">
        <v>64</v>
      </c>
      <c r="C42" s="69">
        <v>37.392000000000003</v>
      </c>
      <c r="D42" s="69">
        <v>17.969897700000004</v>
      </c>
      <c r="E42" s="70">
        <v>172.79499999999999</v>
      </c>
      <c r="F42" s="71">
        <f t="shared" si="9"/>
        <v>480.58134627727861</v>
      </c>
      <c r="G42" s="69">
        <f t="shared" si="10"/>
        <v>103.99547266992683</v>
      </c>
      <c r="H42" s="70">
        <f t="shared" si="11"/>
        <v>4.6211756525459977</v>
      </c>
    </row>
    <row r="43" spans="1:8" x14ac:dyDescent="0.3">
      <c r="A43" s="169"/>
      <c r="B43" s="4" t="s">
        <v>62</v>
      </c>
      <c r="C43" s="87">
        <v>28.36</v>
      </c>
      <c r="D43" s="87">
        <v>7.5306282000000015</v>
      </c>
      <c r="E43" s="102">
        <v>122.878</v>
      </c>
      <c r="F43" s="103">
        <f t="shared" si="9"/>
        <v>265.5369605077575</v>
      </c>
      <c r="G43" s="87">
        <f t="shared" si="10"/>
        <v>61.285406663519929</v>
      </c>
      <c r="H43" s="102">
        <f t="shared" si="11"/>
        <v>4.3327926657263758</v>
      </c>
    </row>
    <row r="44" spans="1:8" x14ac:dyDescent="0.3">
      <c r="A44" s="170"/>
      <c r="B44" s="72" t="s">
        <v>65</v>
      </c>
      <c r="C44" s="73">
        <v>217.62900000000002</v>
      </c>
      <c r="D44" s="73">
        <v>57.090954299999993</v>
      </c>
      <c r="E44" s="74">
        <v>1186.673</v>
      </c>
      <c r="F44" s="75">
        <f t="shared" si="9"/>
        <v>262.3315564561708</v>
      </c>
      <c r="G44" s="73">
        <f t="shared" si="10"/>
        <v>48.110097979814142</v>
      </c>
      <c r="H44" s="74">
        <f t="shared" si="11"/>
        <v>5.4527337808839818</v>
      </c>
    </row>
    <row r="45" spans="1:8" x14ac:dyDescent="0.3">
      <c r="A45" s="76"/>
      <c r="B45" s="76" t="s">
        <v>4</v>
      </c>
      <c r="C45" s="77">
        <f>SUM(C40:C44)</f>
        <v>375.779</v>
      </c>
      <c r="D45" s="77">
        <f>SUM(D40:D44)</f>
        <v>113.16511130000001</v>
      </c>
      <c r="E45" s="78">
        <f>SUM(E40:E44)</f>
        <v>2012.6659999999999</v>
      </c>
      <c r="F45" s="79">
        <f t="shared" si="9"/>
        <v>301.14804526064523</v>
      </c>
      <c r="G45" s="77">
        <f t="shared" si="10"/>
        <v>56.226473393995825</v>
      </c>
      <c r="H45" s="78">
        <f t="shared" si="11"/>
        <v>5.3559831709595267</v>
      </c>
    </row>
    <row r="46" spans="1:8" ht="22.8" x14ac:dyDescent="0.3">
      <c r="A46" s="80"/>
      <c r="B46" s="80" t="s">
        <v>66</v>
      </c>
      <c r="C46" s="81">
        <v>1.211356948076399E-2</v>
      </c>
      <c r="D46" s="81">
        <v>7.9679924982667769E-3</v>
      </c>
      <c r="E46" s="82">
        <v>9.5907447116301645E-3</v>
      </c>
      <c r="F46" s="83"/>
      <c r="G46" s="84"/>
      <c r="H46" s="85"/>
    </row>
    <row r="47" spans="1:8" x14ac:dyDescent="0.3">
      <c r="A47" s="166" t="s">
        <v>114</v>
      </c>
      <c r="B47" s="166"/>
      <c r="C47" s="166"/>
      <c r="D47" s="166"/>
      <c r="E47" s="166"/>
      <c r="F47" s="63"/>
    </row>
    <row r="50" spans="1:8" s="106" customFormat="1" ht="17.100000000000001" customHeight="1" x14ac:dyDescent="0.3">
      <c r="A50" s="167" t="s">
        <v>67</v>
      </c>
      <c r="B50" s="167"/>
      <c r="C50" s="167"/>
      <c r="D50" s="167"/>
      <c r="E50" s="167"/>
      <c r="F50" s="167"/>
      <c r="G50" s="167"/>
      <c r="H50" s="167"/>
    </row>
    <row r="51" spans="1:8" ht="38.25" customHeight="1" x14ac:dyDescent="0.3">
      <c r="A51" s="96" t="s">
        <v>58</v>
      </c>
      <c r="B51" s="97" t="s">
        <v>59</v>
      </c>
      <c r="C51" s="97" t="s">
        <v>75</v>
      </c>
      <c r="D51" s="97" t="s">
        <v>76</v>
      </c>
      <c r="E51" s="98" t="s">
        <v>77</v>
      </c>
      <c r="F51" s="97" t="s">
        <v>78</v>
      </c>
      <c r="G51" s="97" t="s">
        <v>79</v>
      </c>
      <c r="H51" s="97" t="s">
        <v>60</v>
      </c>
    </row>
    <row r="52" spans="1:8" x14ac:dyDescent="0.3">
      <c r="A52" s="168" t="s">
        <v>89</v>
      </c>
      <c r="B52" s="64" t="s">
        <v>61</v>
      </c>
      <c r="C52" s="65">
        <v>57.3</v>
      </c>
      <c r="D52" s="65">
        <v>10.5</v>
      </c>
      <c r="E52" s="66">
        <v>134.9</v>
      </c>
      <c r="F52" s="67">
        <f>D52/C52*1000</f>
        <v>183.24607329842931</v>
      </c>
      <c r="G52" s="65">
        <f>D52/E52*1000</f>
        <v>77.835433654558926</v>
      </c>
      <c r="H52" s="66">
        <f>F52/G52</f>
        <v>2.3542757417102966</v>
      </c>
    </row>
    <row r="53" spans="1:8" x14ac:dyDescent="0.3">
      <c r="A53" s="169"/>
      <c r="B53" s="4" t="s">
        <v>64</v>
      </c>
      <c r="C53" s="87">
        <v>52.3</v>
      </c>
      <c r="D53" s="87">
        <v>14.7</v>
      </c>
      <c r="E53" s="102">
        <v>268</v>
      </c>
      <c r="F53" s="103">
        <f t="shared" ref="F53:F57" si="12">D53/C53*1000</f>
        <v>281.07074569789677</v>
      </c>
      <c r="G53" s="87">
        <f t="shared" ref="G53:G57" si="13">D53/E53*1000</f>
        <v>54.850746268656714</v>
      </c>
      <c r="H53" s="102">
        <f t="shared" ref="H53:H57" si="14">F53/G53</f>
        <v>5.1242829827915877</v>
      </c>
    </row>
    <row r="54" spans="1:8" x14ac:dyDescent="0.3">
      <c r="A54" s="169"/>
      <c r="B54" s="68" t="s">
        <v>62</v>
      </c>
      <c r="C54" s="69">
        <v>40</v>
      </c>
      <c r="D54" s="69">
        <v>16.100000000000001</v>
      </c>
      <c r="E54" s="70">
        <v>230.6</v>
      </c>
      <c r="F54" s="71">
        <f t="shared" si="12"/>
        <v>402.5</v>
      </c>
      <c r="G54" s="69">
        <f t="shared" si="13"/>
        <v>69.817866435385952</v>
      </c>
      <c r="H54" s="70">
        <f t="shared" si="14"/>
        <v>5.7649999999999997</v>
      </c>
    </row>
    <row r="55" spans="1:8" x14ac:dyDescent="0.3">
      <c r="A55" s="169"/>
      <c r="B55" s="4" t="s">
        <v>63</v>
      </c>
      <c r="C55" s="87">
        <v>27.7</v>
      </c>
      <c r="D55" s="87">
        <v>18.600000000000001</v>
      </c>
      <c r="E55" s="102">
        <v>238.9</v>
      </c>
      <c r="F55" s="103">
        <f t="shared" si="12"/>
        <v>671.48014440433224</v>
      </c>
      <c r="G55" s="87">
        <f t="shared" si="13"/>
        <v>77.856843867727079</v>
      </c>
      <c r="H55" s="102">
        <f t="shared" si="14"/>
        <v>8.6245487364620956</v>
      </c>
    </row>
    <row r="56" spans="1:8" x14ac:dyDescent="0.3">
      <c r="A56" s="170"/>
      <c r="B56" s="72" t="s">
        <v>65</v>
      </c>
      <c r="C56" s="73">
        <v>231.3</v>
      </c>
      <c r="D56" s="73">
        <v>57.3</v>
      </c>
      <c r="E56" s="74">
        <v>972.6</v>
      </c>
      <c r="F56" s="75">
        <f t="shared" si="12"/>
        <v>247.73022049286638</v>
      </c>
      <c r="G56" s="73">
        <f t="shared" si="13"/>
        <v>58.914250462677359</v>
      </c>
      <c r="H56" s="74">
        <f t="shared" si="14"/>
        <v>4.2049286640726322</v>
      </c>
    </row>
    <row r="57" spans="1:8" x14ac:dyDescent="0.3">
      <c r="A57" s="76"/>
      <c r="B57" s="76" t="s">
        <v>4</v>
      </c>
      <c r="C57" s="77">
        <f>SUM(C52:C56)</f>
        <v>408.6</v>
      </c>
      <c r="D57" s="77">
        <f>SUM(D52:D56)</f>
        <v>117.19999999999999</v>
      </c>
      <c r="E57" s="78">
        <f>SUM(E52:E56)</f>
        <v>1845</v>
      </c>
      <c r="F57" s="79">
        <f t="shared" si="12"/>
        <v>286.83308859520309</v>
      </c>
      <c r="G57" s="77">
        <f t="shared" si="13"/>
        <v>63.523035230352299</v>
      </c>
      <c r="H57" s="78">
        <f t="shared" si="14"/>
        <v>4.5154185022026425</v>
      </c>
    </row>
    <row r="58" spans="1:8" ht="22.8" x14ac:dyDescent="0.3">
      <c r="A58" s="80"/>
      <c r="B58" s="80" t="s">
        <v>66</v>
      </c>
      <c r="C58" s="81">
        <v>1.4E-2</v>
      </c>
      <c r="D58" s="81">
        <v>8.9999999999999993E-3</v>
      </c>
      <c r="E58" s="82">
        <v>0.01</v>
      </c>
      <c r="F58" s="83"/>
      <c r="G58" s="84"/>
      <c r="H58" s="85"/>
    </row>
    <row r="59" spans="1:8" x14ac:dyDescent="0.3">
      <c r="A59" s="166" t="s">
        <v>114</v>
      </c>
      <c r="B59" s="166"/>
      <c r="C59" s="166"/>
      <c r="D59" s="166"/>
      <c r="E59" s="166"/>
      <c r="F59" s="63"/>
    </row>
  </sheetData>
  <mergeCells count="15">
    <mergeCell ref="A3:H3"/>
    <mergeCell ref="A5:A8"/>
    <mergeCell ref="A11:E11"/>
    <mergeCell ref="A14:H14"/>
    <mergeCell ref="A16:A20"/>
    <mergeCell ref="A23:E23"/>
    <mergeCell ref="A59:E59"/>
    <mergeCell ref="A38:H38"/>
    <mergeCell ref="A40:A44"/>
    <mergeCell ref="A47:E47"/>
    <mergeCell ref="A26:H26"/>
    <mergeCell ref="A28:A32"/>
    <mergeCell ref="A35:E35"/>
    <mergeCell ref="A50:H50"/>
    <mergeCell ref="A52:A5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4"/>
  <sheetViews>
    <sheetView showGridLines="0" zoomScaleNormal="100" workbookViewId="0">
      <pane xSplit="1" topLeftCell="B1" activePane="topRight" state="frozen"/>
      <selection pane="topRight" activeCell="L5" sqref="L5:L10"/>
    </sheetView>
  </sheetViews>
  <sheetFormatPr defaultRowHeight="14.4" x14ac:dyDescent="0.3"/>
  <cols>
    <col min="1" max="1" width="22.33203125" customWidth="1"/>
  </cols>
  <sheetData>
    <row r="3" spans="1:12" s="106" customFormat="1" ht="17.100000000000001" customHeight="1" x14ac:dyDescent="0.3">
      <c r="A3" s="167" t="s">
        <v>132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106" customFormat="1" ht="17.100000000000001" customHeight="1" x14ac:dyDescent="0.3">
      <c r="A4" s="108"/>
      <c r="B4" s="104">
        <v>2010</v>
      </c>
      <c r="C4" s="104">
        <v>2011</v>
      </c>
      <c r="D4" s="104">
        <v>2012</v>
      </c>
      <c r="E4" s="104">
        <v>2013</v>
      </c>
      <c r="F4" s="104">
        <v>2014</v>
      </c>
      <c r="G4" s="104">
        <v>2015</v>
      </c>
      <c r="H4" s="104">
        <v>2016</v>
      </c>
      <c r="I4" s="104">
        <v>2017</v>
      </c>
      <c r="J4" s="104">
        <v>2018</v>
      </c>
      <c r="K4" s="136">
        <v>2019</v>
      </c>
      <c r="L4" s="152">
        <v>2020</v>
      </c>
    </row>
    <row r="5" spans="1:12" ht="36" customHeight="1" x14ac:dyDescent="0.3">
      <c r="A5" s="153" t="s">
        <v>126</v>
      </c>
      <c r="B5" s="132">
        <v>13.118979999999999</v>
      </c>
      <c r="C5" s="132">
        <v>14.320975000000015</v>
      </c>
      <c r="D5" s="132">
        <v>15.037054999999997</v>
      </c>
      <c r="E5" s="132">
        <v>13.116260000000009</v>
      </c>
      <c r="F5" s="132">
        <v>11.915819999999995</v>
      </c>
      <c r="G5" s="132">
        <v>14.099460000000009</v>
      </c>
      <c r="H5" s="133">
        <v>15.213687500000006</v>
      </c>
      <c r="I5" s="133">
        <v>17.744024999999997</v>
      </c>
      <c r="J5" s="133">
        <f>14799.6375/1000</f>
        <v>14.799637500000001</v>
      </c>
      <c r="K5" s="133">
        <v>17.066339999999997</v>
      </c>
      <c r="L5" s="133">
        <v>16.532017500000009</v>
      </c>
    </row>
    <row r="6" spans="1:12" x14ac:dyDescent="0.3">
      <c r="A6" s="154" t="s">
        <v>91</v>
      </c>
      <c r="B6" s="134">
        <f>B7-B5</f>
        <v>200.02347749999376</v>
      </c>
      <c r="C6" s="134">
        <f t="shared" ref="C6:H6" si="0">C7-C5</f>
        <v>183.68986499999863</v>
      </c>
      <c r="D6" s="134">
        <f t="shared" si="0"/>
        <v>156.3252425000006</v>
      </c>
      <c r="E6" s="134">
        <f t="shared" si="0"/>
        <v>158.1937624999986</v>
      </c>
      <c r="F6" s="134">
        <f t="shared" si="0"/>
        <v>161.16481499999901</v>
      </c>
      <c r="G6" s="134">
        <f t="shared" si="0"/>
        <v>166.90741499999879</v>
      </c>
      <c r="H6" s="134">
        <f t="shared" si="0"/>
        <v>163.15643250000051</v>
      </c>
      <c r="I6" s="134">
        <f>I7-I5</f>
        <v>170.22592499999951</v>
      </c>
      <c r="J6" s="134">
        <f>J7-J5</f>
        <v>176.45043499999795</v>
      </c>
      <c r="K6" s="134">
        <v>177.1020299999999</v>
      </c>
      <c r="L6" s="134">
        <f>L7-L5</f>
        <v>172.32054500000061</v>
      </c>
    </row>
    <row r="7" spans="1:12" x14ac:dyDescent="0.3">
      <c r="A7" s="155" t="s">
        <v>92</v>
      </c>
      <c r="B7" s="132">
        <v>213.14245749999375</v>
      </c>
      <c r="C7" s="132">
        <v>198.01083999999864</v>
      </c>
      <c r="D7" s="132">
        <v>171.36229750000061</v>
      </c>
      <c r="E7" s="132">
        <v>171.31002249999861</v>
      </c>
      <c r="F7" s="132">
        <v>173.08063499999901</v>
      </c>
      <c r="G7" s="132">
        <v>181.00687499999881</v>
      </c>
      <c r="H7" s="133">
        <v>178.37012000000053</v>
      </c>
      <c r="I7" s="133">
        <v>187.9699499999995</v>
      </c>
      <c r="J7" s="133">
        <v>191.25007249999794</v>
      </c>
      <c r="K7" s="133">
        <v>194.1683699999999</v>
      </c>
      <c r="L7" s="133">
        <v>188.85256250000063</v>
      </c>
    </row>
    <row r="8" spans="1:12" x14ac:dyDescent="0.3">
      <c r="A8" s="156" t="s">
        <v>93</v>
      </c>
      <c r="B8" s="135">
        <v>4389.7539024999469</v>
      </c>
      <c r="C8" s="135">
        <v>4054.3311224999634</v>
      </c>
      <c r="D8" s="135">
        <v>3694.9760949999863</v>
      </c>
      <c r="E8" s="135">
        <v>3513.1972749999732</v>
      </c>
      <c r="F8" s="135">
        <v>3536.2398724999625</v>
      </c>
      <c r="G8" s="135">
        <v>3610.6925649999803</v>
      </c>
      <c r="H8" s="135">
        <v>3673.5592624999863</v>
      </c>
      <c r="I8" s="135">
        <v>3752.6738349998004</v>
      </c>
      <c r="J8" s="135">
        <v>3828.0211174997803</v>
      </c>
      <c r="K8" s="135">
        <v>3911.0299925000186</v>
      </c>
      <c r="L8" s="135">
        <v>3875.4790050002653</v>
      </c>
    </row>
    <row r="9" spans="1:12" ht="27.75" customHeight="1" x14ac:dyDescent="0.3">
      <c r="A9" s="153" t="s">
        <v>133</v>
      </c>
      <c r="B9" s="86">
        <f t="shared" ref="B9:I9" si="1">B5/B7</f>
        <v>6.1550289669529516E-2</v>
      </c>
      <c r="C9" s="86">
        <f t="shared" si="1"/>
        <v>7.2324196998508325E-2</v>
      </c>
      <c r="D9" s="86">
        <f t="shared" si="1"/>
        <v>8.7750078164071904E-2</v>
      </c>
      <c r="E9" s="86">
        <f t="shared" si="1"/>
        <v>7.6564463704977423E-2</v>
      </c>
      <c r="F9" s="86">
        <f t="shared" si="1"/>
        <v>6.8845483493864365E-2</v>
      </c>
      <c r="G9" s="86">
        <f t="shared" si="1"/>
        <v>7.7894610356651378E-2</v>
      </c>
      <c r="H9" s="88">
        <f t="shared" si="1"/>
        <v>8.5292802964980693E-2</v>
      </c>
      <c r="I9" s="88">
        <f t="shared" si="1"/>
        <v>9.4398200350641392E-2</v>
      </c>
      <c r="J9" s="88">
        <f t="shared" ref="J9:K9" si="2">J5/J7</f>
        <v>7.7383696155200993E-2</v>
      </c>
      <c r="K9" s="88">
        <f t="shared" si="2"/>
        <v>8.789454224701998E-2</v>
      </c>
      <c r="L9" s="88">
        <f t="shared" ref="L9" si="3">L5/L7</f>
        <v>8.753928080801103E-2</v>
      </c>
    </row>
    <row r="10" spans="1:12" ht="26.4" customHeight="1" x14ac:dyDescent="0.3">
      <c r="A10" s="157" t="s">
        <v>134</v>
      </c>
      <c r="B10" s="89">
        <f>B6/B7</f>
        <v>0.93844971033047053</v>
      </c>
      <c r="C10" s="89">
        <f t="shared" ref="C10:I10" si="4">C6/C7</f>
        <v>0.92767580300149177</v>
      </c>
      <c r="D10" s="89">
        <f t="shared" si="4"/>
        <v>0.91224992183592801</v>
      </c>
      <c r="E10" s="89">
        <f t="shared" si="4"/>
        <v>0.92343553629502262</v>
      </c>
      <c r="F10" s="89">
        <f t="shared" si="4"/>
        <v>0.93115451650613568</v>
      </c>
      <c r="G10" s="89">
        <f t="shared" si="4"/>
        <v>0.92210538964334854</v>
      </c>
      <c r="H10" s="89">
        <f t="shared" si="4"/>
        <v>0.91470719703501924</v>
      </c>
      <c r="I10" s="89">
        <f t="shared" si="4"/>
        <v>0.90560179964935861</v>
      </c>
      <c r="J10" s="89">
        <f t="shared" ref="J10:K10" si="5">J6/J7</f>
        <v>0.92261630384479909</v>
      </c>
      <c r="K10" s="89">
        <f t="shared" si="5"/>
        <v>0.91210545775298002</v>
      </c>
      <c r="L10" s="89">
        <f t="shared" ref="L10" si="6">L6/L7</f>
        <v>0.9124607191919889</v>
      </c>
    </row>
    <row r="11" spans="1:12" x14ac:dyDescent="0.3">
      <c r="A11" s="171" t="s">
        <v>90</v>
      </c>
      <c r="B11" s="171"/>
      <c r="C11" s="171"/>
      <c r="D11" s="171"/>
      <c r="E11" s="171"/>
      <c r="F11" s="171"/>
      <c r="G11" s="171"/>
      <c r="H11" s="171"/>
    </row>
    <row r="12" spans="1:12" x14ac:dyDescent="0.3">
      <c r="A12" s="173" t="s">
        <v>68</v>
      </c>
      <c r="B12" s="173"/>
      <c r="C12" s="173"/>
      <c r="D12" s="173"/>
      <c r="E12" s="90"/>
      <c r="F12" s="90"/>
      <c r="G12" s="90"/>
      <c r="H12" s="90"/>
    </row>
    <row r="13" spans="1:12" ht="15" customHeight="1" x14ac:dyDescent="0.3">
      <c r="A13" s="172" t="s">
        <v>69</v>
      </c>
      <c r="B13" s="172"/>
      <c r="C13" s="172"/>
      <c r="D13" s="172"/>
      <c r="E13" s="172"/>
      <c r="F13" s="172"/>
      <c r="G13" s="172"/>
      <c r="H13" s="172"/>
    </row>
    <row r="14" spans="1:12" ht="29.25" customHeight="1" x14ac:dyDescent="0.3">
      <c r="A14" s="172"/>
      <c r="B14" s="172"/>
      <c r="C14" s="172"/>
      <c r="D14" s="172"/>
      <c r="E14" s="172"/>
      <c r="F14" s="172"/>
      <c r="G14" s="172"/>
      <c r="H14" s="172"/>
    </row>
    <row r="15" spans="1:12" ht="15" customHeight="1" x14ac:dyDescent="0.3">
      <c r="A15" s="172"/>
      <c r="B15" s="172"/>
      <c r="C15" s="172"/>
      <c r="D15" s="172"/>
      <c r="E15" s="172"/>
      <c r="F15" s="172"/>
      <c r="G15" s="172"/>
      <c r="H15" s="172"/>
    </row>
    <row r="16" spans="1:12" x14ac:dyDescent="0.3">
      <c r="A16" s="172"/>
      <c r="B16" s="172"/>
      <c r="C16" s="172"/>
      <c r="D16" s="172"/>
      <c r="E16" s="172"/>
      <c r="F16" s="172"/>
      <c r="G16" s="172"/>
      <c r="H16" s="172"/>
    </row>
    <row r="17" spans="1:8" x14ac:dyDescent="0.3">
      <c r="A17" s="172"/>
      <c r="B17" s="172"/>
      <c r="C17" s="172"/>
      <c r="D17" s="172"/>
      <c r="E17" s="172"/>
      <c r="F17" s="172"/>
      <c r="G17" s="172"/>
      <c r="H17" s="172"/>
    </row>
    <row r="18" spans="1:8" ht="26.25" customHeight="1" x14ac:dyDescent="0.3">
      <c r="A18" s="172"/>
      <c r="B18" s="172"/>
      <c r="C18" s="172"/>
      <c r="D18" s="172"/>
      <c r="E18" s="172"/>
      <c r="F18" s="172"/>
      <c r="G18" s="172"/>
      <c r="H18" s="172"/>
    </row>
    <row r="19" spans="1:8" x14ac:dyDescent="0.3">
      <c r="A19" s="172"/>
      <c r="B19" s="173"/>
      <c r="C19" s="173"/>
      <c r="D19" s="173"/>
      <c r="E19" s="107"/>
      <c r="F19" s="107"/>
      <c r="G19" s="107"/>
      <c r="H19" s="107"/>
    </row>
    <row r="20" spans="1:8" x14ac:dyDescent="0.3">
      <c r="A20" s="172"/>
      <c r="B20" s="172"/>
      <c r="C20" s="172"/>
      <c r="D20" s="172"/>
      <c r="E20" s="172"/>
      <c r="F20" s="172"/>
      <c r="G20" s="172"/>
      <c r="H20" s="172"/>
    </row>
    <row r="21" spans="1:8" x14ac:dyDescent="0.3">
      <c r="A21" s="172"/>
      <c r="B21" s="172"/>
      <c r="C21" s="172"/>
      <c r="D21" s="172"/>
      <c r="E21" s="172"/>
      <c r="F21" s="172"/>
      <c r="G21" s="172"/>
      <c r="H21" s="172"/>
    </row>
    <row r="22" spans="1:8" x14ac:dyDescent="0.3">
      <c r="A22" s="172"/>
      <c r="B22" s="172"/>
      <c r="C22" s="172"/>
      <c r="D22" s="172"/>
      <c r="E22" s="172"/>
      <c r="F22" s="172"/>
      <c r="G22" s="172"/>
      <c r="H22" s="172"/>
    </row>
    <row r="23" spans="1:8" x14ac:dyDescent="0.3">
      <c r="A23" s="172"/>
      <c r="B23" s="172"/>
      <c r="C23" s="172"/>
      <c r="D23" s="172"/>
      <c r="E23" s="172"/>
      <c r="F23" s="172"/>
      <c r="G23" s="172"/>
      <c r="H23" s="172"/>
    </row>
    <row r="24" spans="1:8" x14ac:dyDescent="0.3">
      <c r="A24" s="172"/>
      <c r="B24" s="172"/>
      <c r="C24" s="172"/>
      <c r="D24" s="172"/>
      <c r="E24" s="172"/>
      <c r="F24" s="172"/>
      <c r="G24" s="172"/>
      <c r="H24" s="172"/>
    </row>
  </sheetData>
  <mergeCells count="8">
    <mergeCell ref="A3:L3"/>
    <mergeCell ref="A11:H11"/>
    <mergeCell ref="A19:D19"/>
    <mergeCell ref="A20:H21"/>
    <mergeCell ref="A22:H24"/>
    <mergeCell ref="A12:D12"/>
    <mergeCell ref="A13:H14"/>
    <mergeCell ref="A15:H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D6" sqref="D6"/>
    </sheetView>
  </sheetViews>
  <sheetFormatPr defaultRowHeight="14.4" x14ac:dyDescent="0.3"/>
  <cols>
    <col min="1" max="1" width="21.109375" bestFit="1" customWidth="1"/>
    <col min="2" max="2" width="8.6640625" bestFit="1" customWidth="1"/>
    <col min="3" max="8" width="7.33203125" customWidth="1"/>
    <col min="9" max="9" width="11.33203125" customWidth="1"/>
    <col min="10" max="10" width="12" customWidth="1"/>
    <col min="11" max="11" width="8.6640625" bestFit="1" customWidth="1"/>
    <col min="12" max="12" width="10.6640625" bestFit="1" customWidth="1"/>
    <col min="13" max="15" width="6.109375" bestFit="1" customWidth="1"/>
    <col min="16" max="16" width="7.33203125" bestFit="1" customWidth="1"/>
    <col min="17" max="17" width="6.109375" bestFit="1" customWidth="1"/>
    <col min="18" max="18" width="7.44140625" bestFit="1" customWidth="1"/>
  </cols>
  <sheetData>
    <row r="3" spans="1:8" x14ac:dyDescent="0.3">
      <c r="A3" s="178" t="s">
        <v>94</v>
      </c>
      <c r="B3" s="178"/>
      <c r="C3" s="178"/>
      <c r="D3" s="178"/>
      <c r="E3" s="178"/>
      <c r="F3" s="178"/>
      <c r="G3" s="178"/>
      <c r="H3" s="178"/>
    </row>
    <row r="4" spans="1:8" x14ac:dyDescent="0.3">
      <c r="A4" s="178" t="s">
        <v>130</v>
      </c>
      <c r="B4" s="178"/>
      <c r="C4" s="178"/>
      <c r="D4" s="178"/>
      <c r="E4" s="178"/>
      <c r="F4" s="178"/>
      <c r="G4" s="178"/>
      <c r="H4" s="178"/>
    </row>
    <row r="5" spans="1:8" x14ac:dyDescent="0.3">
      <c r="A5" s="112" t="s">
        <v>55</v>
      </c>
      <c r="B5" s="111"/>
      <c r="C5" s="110" t="s">
        <v>51</v>
      </c>
      <c r="D5" s="110" t="s">
        <v>52</v>
      </c>
      <c r="E5" s="110" t="s">
        <v>53</v>
      </c>
      <c r="F5" s="110" t="s">
        <v>54</v>
      </c>
      <c r="G5" s="110" t="s">
        <v>3</v>
      </c>
      <c r="H5" s="110" t="s">
        <v>4</v>
      </c>
    </row>
    <row r="6" spans="1:8" x14ac:dyDescent="0.3">
      <c r="A6" s="175" t="s">
        <v>26</v>
      </c>
      <c r="B6" s="4" t="s">
        <v>0</v>
      </c>
      <c r="C6" s="5">
        <v>2</v>
      </c>
      <c r="D6" s="5">
        <v>9</v>
      </c>
      <c r="E6" s="5">
        <v>10</v>
      </c>
      <c r="F6" s="5">
        <v>10</v>
      </c>
      <c r="G6" s="5">
        <v>4</v>
      </c>
      <c r="H6" s="6">
        <f>SUM(C6:G6)</f>
        <v>35</v>
      </c>
    </row>
    <row r="7" spans="1:8" x14ac:dyDescent="0.3">
      <c r="A7" s="175"/>
      <c r="B7" s="4" t="s">
        <v>1</v>
      </c>
      <c r="C7" s="5">
        <v>47</v>
      </c>
      <c r="D7" s="5">
        <v>338</v>
      </c>
      <c r="E7" s="5">
        <v>193</v>
      </c>
      <c r="F7" s="5">
        <v>224</v>
      </c>
      <c r="G7" s="5">
        <v>54</v>
      </c>
      <c r="H7" s="6">
        <f t="shared" ref="H7:H20" si="0">SUM(C7:G7)</f>
        <v>856</v>
      </c>
    </row>
    <row r="8" spans="1:8" x14ac:dyDescent="0.3">
      <c r="A8" s="175"/>
      <c r="B8" s="4" t="s">
        <v>2</v>
      </c>
      <c r="C8" s="5">
        <v>94</v>
      </c>
      <c r="D8" s="5">
        <v>669</v>
      </c>
      <c r="E8" s="5">
        <v>367</v>
      </c>
      <c r="F8" s="5">
        <v>411</v>
      </c>
      <c r="G8" s="5">
        <v>104</v>
      </c>
      <c r="H8" s="6">
        <f t="shared" si="0"/>
        <v>1645</v>
      </c>
    </row>
    <row r="9" spans="1:8" x14ac:dyDescent="0.3">
      <c r="A9" s="174" t="s">
        <v>27</v>
      </c>
      <c r="B9" s="7" t="s">
        <v>0</v>
      </c>
      <c r="C9" s="8">
        <v>2</v>
      </c>
      <c r="D9" s="8">
        <v>20</v>
      </c>
      <c r="E9" s="8">
        <v>75</v>
      </c>
      <c r="F9" s="8">
        <v>123</v>
      </c>
      <c r="G9" s="8">
        <v>25</v>
      </c>
      <c r="H9" s="9">
        <f t="shared" si="0"/>
        <v>245</v>
      </c>
    </row>
    <row r="10" spans="1:8" x14ac:dyDescent="0.3">
      <c r="A10" s="174"/>
      <c r="B10" s="7" t="s">
        <v>1</v>
      </c>
      <c r="C10" s="8">
        <v>216</v>
      </c>
      <c r="D10" s="8">
        <v>1670</v>
      </c>
      <c r="E10" s="8">
        <v>3256</v>
      </c>
      <c r="F10" s="8">
        <v>3121</v>
      </c>
      <c r="G10" s="8">
        <v>484</v>
      </c>
      <c r="H10" s="9">
        <f t="shared" si="0"/>
        <v>8747</v>
      </c>
    </row>
    <row r="11" spans="1:8" x14ac:dyDescent="0.3">
      <c r="A11" s="174"/>
      <c r="B11" s="7" t="s">
        <v>2</v>
      </c>
      <c r="C11" s="8">
        <v>438</v>
      </c>
      <c r="D11" s="8">
        <v>3426</v>
      </c>
      <c r="E11" s="8">
        <v>6249</v>
      </c>
      <c r="F11" s="8">
        <v>5913</v>
      </c>
      <c r="G11" s="8">
        <v>930</v>
      </c>
      <c r="H11" s="9">
        <f t="shared" si="0"/>
        <v>16956</v>
      </c>
    </row>
    <row r="12" spans="1:8" x14ac:dyDescent="0.3">
      <c r="A12" s="175" t="s">
        <v>28</v>
      </c>
      <c r="B12" s="4" t="s">
        <v>0</v>
      </c>
      <c r="C12" s="5">
        <v>3</v>
      </c>
      <c r="D12" s="5">
        <v>2</v>
      </c>
      <c r="E12" s="5">
        <v>24</v>
      </c>
      <c r="F12" s="5">
        <v>9</v>
      </c>
      <c r="G12" s="5">
        <v>2</v>
      </c>
      <c r="H12" s="6">
        <f t="shared" si="0"/>
        <v>40</v>
      </c>
    </row>
    <row r="13" spans="1:8" x14ac:dyDescent="0.3">
      <c r="A13" s="175"/>
      <c r="B13" s="4" t="s">
        <v>1</v>
      </c>
      <c r="C13" s="5">
        <v>197</v>
      </c>
      <c r="D13" s="5">
        <v>27</v>
      </c>
      <c r="E13" s="5">
        <v>446</v>
      </c>
      <c r="F13" s="5">
        <v>166</v>
      </c>
      <c r="G13" s="5">
        <v>42</v>
      </c>
      <c r="H13" s="6">
        <f t="shared" si="0"/>
        <v>878</v>
      </c>
    </row>
    <row r="14" spans="1:8" x14ac:dyDescent="0.3">
      <c r="A14" s="175"/>
      <c r="B14" s="4" t="s">
        <v>2</v>
      </c>
      <c r="C14" s="5">
        <v>494</v>
      </c>
      <c r="D14" s="5">
        <v>74</v>
      </c>
      <c r="E14" s="5">
        <v>835</v>
      </c>
      <c r="F14" s="5">
        <v>305</v>
      </c>
      <c r="G14" s="5">
        <v>75</v>
      </c>
      <c r="H14" s="6">
        <f t="shared" si="0"/>
        <v>1783</v>
      </c>
    </row>
    <row r="15" spans="1:8" x14ac:dyDescent="0.3">
      <c r="A15" s="174" t="s">
        <v>29</v>
      </c>
      <c r="B15" s="7" t="s">
        <v>0</v>
      </c>
      <c r="C15" s="8">
        <v>1</v>
      </c>
      <c r="D15" s="8">
        <v>5</v>
      </c>
      <c r="E15" s="8">
        <v>13</v>
      </c>
      <c r="F15" s="8">
        <v>77</v>
      </c>
      <c r="G15" s="8">
        <v>24</v>
      </c>
      <c r="H15" s="9">
        <f t="shared" si="0"/>
        <v>120</v>
      </c>
    </row>
    <row r="16" spans="1:8" x14ac:dyDescent="0.3">
      <c r="A16" s="174"/>
      <c r="B16" s="7" t="s">
        <v>1</v>
      </c>
      <c r="C16" s="8">
        <v>226</v>
      </c>
      <c r="D16" s="8">
        <v>197</v>
      </c>
      <c r="E16" s="8">
        <v>447</v>
      </c>
      <c r="F16" s="8">
        <v>1564</v>
      </c>
      <c r="G16" s="8">
        <v>405</v>
      </c>
      <c r="H16" s="9">
        <f t="shared" si="0"/>
        <v>2839</v>
      </c>
    </row>
    <row r="17" spans="1:8" x14ac:dyDescent="0.3">
      <c r="A17" s="174"/>
      <c r="B17" s="7" t="s">
        <v>2</v>
      </c>
      <c r="C17" s="8">
        <v>493</v>
      </c>
      <c r="D17" s="8">
        <v>420</v>
      </c>
      <c r="E17" s="8">
        <v>997</v>
      </c>
      <c r="F17" s="8">
        <v>2924</v>
      </c>
      <c r="G17" s="8">
        <v>753</v>
      </c>
      <c r="H17" s="9">
        <f t="shared" si="0"/>
        <v>5587</v>
      </c>
    </row>
    <row r="18" spans="1:8" x14ac:dyDescent="0.3">
      <c r="A18" s="175" t="s">
        <v>30</v>
      </c>
      <c r="B18" s="4" t="s">
        <v>0</v>
      </c>
      <c r="C18" s="5">
        <v>0</v>
      </c>
      <c r="D18" s="5">
        <v>12</v>
      </c>
      <c r="E18" s="5">
        <v>38</v>
      </c>
      <c r="F18" s="5">
        <v>26</v>
      </c>
      <c r="G18" s="5">
        <v>5</v>
      </c>
      <c r="H18" s="6">
        <f t="shared" si="0"/>
        <v>81</v>
      </c>
    </row>
    <row r="19" spans="1:8" x14ac:dyDescent="0.3">
      <c r="A19" s="175"/>
      <c r="B19" s="4" t="s">
        <v>1</v>
      </c>
      <c r="C19" s="5">
        <v>0</v>
      </c>
      <c r="D19" s="5">
        <v>801</v>
      </c>
      <c r="E19" s="5">
        <v>758</v>
      </c>
      <c r="F19" s="5">
        <v>456</v>
      </c>
      <c r="G19" s="5">
        <v>47</v>
      </c>
      <c r="H19" s="6">
        <f t="shared" si="0"/>
        <v>2062</v>
      </c>
    </row>
    <row r="20" spans="1:8" x14ac:dyDescent="0.3">
      <c r="A20" s="175"/>
      <c r="B20" s="4" t="s">
        <v>2</v>
      </c>
      <c r="C20" s="5">
        <v>0</v>
      </c>
      <c r="D20" s="5">
        <v>1500</v>
      </c>
      <c r="E20" s="5">
        <v>1404</v>
      </c>
      <c r="F20" s="5">
        <v>877</v>
      </c>
      <c r="G20" s="5">
        <v>89</v>
      </c>
      <c r="H20" s="6">
        <f t="shared" si="0"/>
        <v>3870</v>
      </c>
    </row>
    <row r="21" spans="1:8" x14ac:dyDescent="0.3">
      <c r="A21" s="176" t="s">
        <v>4</v>
      </c>
      <c r="B21" s="54" t="s">
        <v>0</v>
      </c>
      <c r="C21" s="53">
        <f t="shared" ref="C21:H21" si="1">C6+C9+C12+C15+C18</f>
        <v>8</v>
      </c>
      <c r="D21" s="53">
        <f t="shared" si="1"/>
        <v>48</v>
      </c>
      <c r="E21" s="53">
        <f t="shared" si="1"/>
        <v>160</v>
      </c>
      <c r="F21" s="53">
        <f t="shared" si="1"/>
        <v>245</v>
      </c>
      <c r="G21" s="53">
        <f t="shared" si="1"/>
        <v>60</v>
      </c>
      <c r="H21" s="53">
        <f t="shared" si="1"/>
        <v>521</v>
      </c>
    </row>
    <row r="22" spans="1:8" x14ac:dyDescent="0.3">
      <c r="A22" s="176"/>
      <c r="B22" s="54" t="s">
        <v>1</v>
      </c>
      <c r="C22" s="53">
        <f t="shared" ref="C22:H22" si="2">C7+C10+C13+C16+C19</f>
        <v>686</v>
      </c>
      <c r="D22" s="53">
        <f t="shared" si="2"/>
        <v>3033</v>
      </c>
      <c r="E22" s="53">
        <f t="shared" si="2"/>
        <v>5100</v>
      </c>
      <c r="F22" s="53">
        <f t="shared" si="2"/>
        <v>5531</v>
      </c>
      <c r="G22" s="53">
        <f t="shared" si="2"/>
        <v>1032</v>
      </c>
      <c r="H22" s="53">
        <f t="shared" si="2"/>
        <v>15382</v>
      </c>
    </row>
    <row r="23" spans="1:8" x14ac:dyDescent="0.3">
      <c r="A23" s="176"/>
      <c r="B23" s="54" t="s">
        <v>2</v>
      </c>
      <c r="C23" s="53">
        <f t="shared" ref="C23:H23" si="3">C8+C11+C14+C17+C20</f>
        <v>1519</v>
      </c>
      <c r="D23" s="53">
        <f t="shared" si="3"/>
        <v>6089</v>
      </c>
      <c r="E23" s="53">
        <f t="shared" si="3"/>
        <v>9852</v>
      </c>
      <c r="F23" s="53">
        <f t="shared" si="3"/>
        <v>10430</v>
      </c>
      <c r="G23" s="53">
        <f t="shared" si="3"/>
        <v>1951</v>
      </c>
      <c r="H23" s="53">
        <f t="shared" si="3"/>
        <v>29841</v>
      </c>
    </row>
    <row r="24" spans="1:8" x14ac:dyDescent="0.3">
      <c r="A24" s="177" t="s">
        <v>124</v>
      </c>
      <c r="B24" s="177"/>
      <c r="C24" s="177"/>
      <c r="D24" s="177"/>
      <c r="E24" s="177"/>
      <c r="F24" s="177"/>
      <c r="G24" s="109"/>
      <c r="H24" s="109"/>
    </row>
    <row r="27" spans="1:8" x14ac:dyDescent="0.3">
      <c r="A27" s="178" t="s">
        <v>94</v>
      </c>
      <c r="B27" s="178"/>
      <c r="C27" s="178"/>
      <c r="D27" s="178"/>
      <c r="E27" s="178"/>
      <c r="F27" s="178"/>
      <c r="G27" s="178"/>
      <c r="H27" s="178"/>
    </row>
    <row r="28" spans="1:8" x14ac:dyDescent="0.3">
      <c r="A28" s="178" t="s">
        <v>125</v>
      </c>
      <c r="B28" s="178"/>
      <c r="C28" s="178"/>
      <c r="D28" s="178"/>
      <c r="E28" s="178"/>
      <c r="F28" s="178"/>
      <c r="G28" s="178"/>
      <c r="H28" s="178"/>
    </row>
    <row r="29" spans="1:8" x14ac:dyDescent="0.3">
      <c r="A29" s="112" t="s">
        <v>55</v>
      </c>
      <c r="B29" s="111"/>
      <c r="C29" s="110" t="s">
        <v>51</v>
      </c>
      <c r="D29" s="110" t="s">
        <v>52</v>
      </c>
      <c r="E29" s="110" t="s">
        <v>53</v>
      </c>
      <c r="F29" s="110" t="s">
        <v>54</v>
      </c>
      <c r="G29" s="110" t="s">
        <v>3</v>
      </c>
      <c r="H29" s="110" t="s">
        <v>4</v>
      </c>
    </row>
    <row r="30" spans="1:8" x14ac:dyDescent="0.3">
      <c r="A30" s="175" t="s">
        <v>26</v>
      </c>
      <c r="B30" s="4" t="s">
        <v>0</v>
      </c>
      <c r="C30" s="5">
        <v>2</v>
      </c>
      <c r="D30" s="5">
        <v>7</v>
      </c>
      <c r="E30" s="5">
        <v>12</v>
      </c>
      <c r="F30" s="5">
        <v>10</v>
      </c>
      <c r="G30" s="5">
        <v>4</v>
      </c>
      <c r="H30" s="6">
        <f>SUM(C30:G30)</f>
        <v>35</v>
      </c>
    </row>
    <row r="31" spans="1:8" x14ac:dyDescent="0.3">
      <c r="A31" s="175"/>
      <c r="B31" s="4" t="s">
        <v>1</v>
      </c>
      <c r="C31" s="5">
        <v>47</v>
      </c>
      <c r="D31" s="5">
        <v>297</v>
      </c>
      <c r="E31" s="5">
        <v>232</v>
      </c>
      <c r="F31" s="5">
        <v>224</v>
      </c>
      <c r="G31" s="5">
        <v>54</v>
      </c>
      <c r="H31" s="6">
        <f t="shared" ref="H31:H44" si="4">SUM(C31:G31)</f>
        <v>854</v>
      </c>
    </row>
    <row r="32" spans="1:8" x14ac:dyDescent="0.3">
      <c r="A32" s="175"/>
      <c r="B32" s="4" t="s">
        <v>2</v>
      </c>
      <c r="C32" s="5">
        <v>94</v>
      </c>
      <c r="D32" s="5">
        <v>579</v>
      </c>
      <c r="E32" s="5">
        <v>434</v>
      </c>
      <c r="F32" s="5">
        <v>411</v>
      </c>
      <c r="G32" s="5">
        <v>104</v>
      </c>
      <c r="H32" s="6">
        <f t="shared" si="4"/>
        <v>1622</v>
      </c>
    </row>
    <row r="33" spans="1:8" x14ac:dyDescent="0.3">
      <c r="A33" s="174" t="s">
        <v>27</v>
      </c>
      <c r="B33" s="7" t="s">
        <v>0</v>
      </c>
      <c r="C33" s="8">
        <v>2</v>
      </c>
      <c r="D33" s="8">
        <v>21</v>
      </c>
      <c r="E33" s="8">
        <v>72</v>
      </c>
      <c r="F33" s="8">
        <v>125</v>
      </c>
      <c r="G33" s="8">
        <v>25</v>
      </c>
      <c r="H33" s="9">
        <f t="shared" si="4"/>
        <v>245</v>
      </c>
    </row>
    <row r="34" spans="1:8" x14ac:dyDescent="0.3">
      <c r="A34" s="174"/>
      <c r="B34" s="7" t="s">
        <v>1</v>
      </c>
      <c r="C34" s="8">
        <v>215</v>
      </c>
      <c r="D34" s="8">
        <v>1686</v>
      </c>
      <c r="E34" s="8">
        <v>3180</v>
      </c>
      <c r="F34" s="8">
        <v>3153</v>
      </c>
      <c r="G34" s="8">
        <v>499</v>
      </c>
      <c r="H34" s="9">
        <f t="shared" si="4"/>
        <v>8733</v>
      </c>
    </row>
    <row r="35" spans="1:8" x14ac:dyDescent="0.3">
      <c r="A35" s="174"/>
      <c r="B35" s="7" t="s">
        <v>2</v>
      </c>
      <c r="C35" s="8">
        <v>430</v>
      </c>
      <c r="D35" s="8">
        <v>3360</v>
      </c>
      <c r="E35" s="8">
        <v>6090</v>
      </c>
      <c r="F35" s="8">
        <v>6002</v>
      </c>
      <c r="G35" s="8">
        <v>950</v>
      </c>
      <c r="H35" s="9">
        <f t="shared" si="4"/>
        <v>16832</v>
      </c>
    </row>
    <row r="36" spans="1:8" x14ac:dyDescent="0.3">
      <c r="A36" s="175" t="s">
        <v>28</v>
      </c>
      <c r="B36" s="4" t="s">
        <v>0</v>
      </c>
      <c r="C36" s="5">
        <v>3</v>
      </c>
      <c r="D36" s="5">
        <v>2</v>
      </c>
      <c r="E36" s="5">
        <v>24</v>
      </c>
      <c r="F36" s="5">
        <v>9</v>
      </c>
      <c r="G36" s="5">
        <v>2</v>
      </c>
      <c r="H36" s="6">
        <f t="shared" si="4"/>
        <v>40</v>
      </c>
    </row>
    <row r="37" spans="1:8" x14ac:dyDescent="0.3">
      <c r="A37" s="175"/>
      <c r="B37" s="4" t="s">
        <v>1</v>
      </c>
      <c r="C37" s="5">
        <v>197</v>
      </c>
      <c r="D37" s="5">
        <v>27</v>
      </c>
      <c r="E37" s="5">
        <v>446</v>
      </c>
      <c r="F37" s="5">
        <v>166</v>
      </c>
      <c r="G37" s="5">
        <v>42</v>
      </c>
      <c r="H37" s="6">
        <f t="shared" si="4"/>
        <v>878</v>
      </c>
    </row>
    <row r="38" spans="1:8" x14ac:dyDescent="0.3">
      <c r="A38" s="175"/>
      <c r="B38" s="4" t="s">
        <v>2</v>
      </c>
      <c r="C38" s="5">
        <v>494</v>
      </c>
      <c r="D38" s="5">
        <v>74</v>
      </c>
      <c r="E38" s="5">
        <v>835</v>
      </c>
      <c r="F38" s="5">
        <v>305</v>
      </c>
      <c r="G38" s="5">
        <v>75</v>
      </c>
      <c r="H38" s="6">
        <f t="shared" si="4"/>
        <v>1783</v>
      </c>
    </row>
    <row r="39" spans="1:8" x14ac:dyDescent="0.3">
      <c r="A39" s="174" t="s">
        <v>29</v>
      </c>
      <c r="B39" s="7" t="s">
        <v>0</v>
      </c>
      <c r="C39" s="8">
        <v>1</v>
      </c>
      <c r="D39" s="8">
        <v>5</v>
      </c>
      <c r="E39" s="8">
        <v>11</v>
      </c>
      <c r="F39" s="8">
        <v>78</v>
      </c>
      <c r="G39" s="8">
        <v>26</v>
      </c>
      <c r="H39" s="9">
        <f t="shared" si="4"/>
        <v>121</v>
      </c>
    </row>
    <row r="40" spans="1:8" x14ac:dyDescent="0.3">
      <c r="A40" s="174"/>
      <c r="B40" s="7" t="s">
        <v>1</v>
      </c>
      <c r="C40" s="8">
        <v>226</v>
      </c>
      <c r="D40" s="8">
        <v>197</v>
      </c>
      <c r="E40" s="8">
        <v>367</v>
      </c>
      <c r="F40" s="8">
        <v>1598</v>
      </c>
      <c r="G40" s="8">
        <v>446</v>
      </c>
      <c r="H40" s="9">
        <f t="shared" si="4"/>
        <v>2834</v>
      </c>
    </row>
    <row r="41" spans="1:8" x14ac:dyDescent="0.3">
      <c r="A41" s="174"/>
      <c r="B41" s="7" t="s">
        <v>2</v>
      </c>
      <c r="C41" s="8">
        <v>493</v>
      </c>
      <c r="D41" s="8">
        <v>420</v>
      </c>
      <c r="E41" s="8">
        <v>707</v>
      </c>
      <c r="F41" s="8">
        <v>2994</v>
      </c>
      <c r="G41" s="8">
        <v>828</v>
      </c>
      <c r="H41" s="9">
        <f t="shared" si="4"/>
        <v>5442</v>
      </c>
    </row>
    <row r="42" spans="1:8" x14ac:dyDescent="0.3">
      <c r="A42" s="175" t="s">
        <v>30</v>
      </c>
      <c r="B42" s="4" t="s">
        <v>0</v>
      </c>
      <c r="C42" s="5">
        <v>0</v>
      </c>
      <c r="D42" s="5">
        <v>12</v>
      </c>
      <c r="E42" s="5">
        <v>38</v>
      </c>
      <c r="F42" s="5">
        <v>27</v>
      </c>
      <c r="G42" s="5">
        <v>5</v>
      </c>
      <c r="H42" s="6">
        <f t="shared" si="4"/>
        <v>82</v>
      </c>
    </row>
    <row r="43" spans="1:8" x14ac:dyDescent="0.3">
      <c r="A43" s="175"/>
      <c r="B43" s="4" t="s">
        <v>1</v>
      </c>
      <c r="C43" s="5">
        <v>0</v>
      </c>
      <c r="D43" s="5">
        <v>801</v>
      </c>
      <c r="E43" s="5">
        <v>757</v>
      </c>
      <c r="F43" s="5">
        <v>481</v>
      </c>
      <c r="G43" s="5">
        <v>47</v>
      </c>
      <c r="H43" s="6">
        <f t="shared" si="4"/>
        <v>2086</v>
      </c>
    </row>
    <row r="44" spans="1:8" x14ac:dyDescent="0.3">
      <c r="A44" s="175"/>
      <c r="B44" s="4" t="s">
        <v>2</v>
      </c>
      <c r="C44" s="5">
        <v>0</v>
      </c>
      <c r="D44" s="5">
        <v>1500</v>
      </c>
      <c r="E44" s="5">
        <v>1394</v>
      </c>
      <c r="F44" s="5">
        <v>918</v>
      </c>
      <c r="G44" s="5">
        <v>89</v>
      </c>
      <c r="H44" s="6">
        <f t="shared" si="4"/>
        <v>3901</v>
      </c>
    </row>
    <row r="45" spans="1:8" x14ac:dyDescent="0.3">
      <c r="A45" s="176" t="s">
        <v>4</v>
      </c>
      <c r="B45" s="54" t="s">
        <v>0</v>
      </c>
      <c r="C45" s="53">
        <f t="shared" ref="C45:H45" si="5">C30+C33+C36+C39+C42</f>
        <v>8</v>
      </c>
      <c r="D45" s="53">
        <f t="shared" si="5"/>
        <v>47</v>
      </c>
      <c r="E45" s="53">
        <f t="shared" si="5"/>
        <v>157</v>
      </c>
      <c r="F45" s="53">
        <f t="shared" si="5"/>
        <v>249</v>
      </c>
      <c r="G45" s="53">
        <f t="shared" si="5"/>
        <v>62</v>
      </c>
      <c r="H45" s="53">
        <f t="shared" si="5"/>
        <v>523</v>
      </c>
    </row>
    <row r="46" spans="1:8" x14ac:dyDescent="0.3">
      <c r="A46" s="176"/>
      <c r="B46" s="54" t="s">
        <v>1</v>
      </c>
      <c r="C46" s="53">
        <f t="shared" ref="C46:H46" si="6">C31+C34+C37+C40+C43</f>
        <v>685</v>
      </c>
      <c r="D46" s="53">
        <f t="shared" si="6"/>
        <v>3008</v>
      </c>
      <c r="E46" s="53">
        <f t="shared" si="6"/>
        <v>4982</v>
      </c>
      <c r="F46" s="53">
        <f t="shared" si="6"/>
        <v>5622</v>
      </c>
      <c r="G46" s="53">
        <f t="shared" si="6"/>
        <v>1088</v>
      </c>
      <c r="H46" s="53">
        <f t="shared" si="6"/>
        <v>15385</v>
      </c>
    </row>
    <row r="47" spans="1:8" x14ac:dyDescent="0.3">
      <c r="A47" s="176"/>
      <c r="B47" s="54" t="s">
        <v>2</v>
      </c>
      <c r="C47" s="53">
        <f t="shared" ref="C47:H47" si="7">C32+C35+C38+C41+C44</f>
        <v>1511</v>
      </c>
      <c r="D47" s="53">
        <f t="shared" si="7"/>
        <v>5933</v>
      </c>
      <c r="E47" s="53">
        <f t="shared" si="7"/>
        <v>9460</v>
      </c>
      <c r="F47" s="53">
        <f t="shared" si="7"/>
        <v>10630</v>
      </c>
      <c r="G47" s="53">
        <f t="shared" si="7"/>
        <v>2046</v>
      </c>
      <c r="H47" s="53">
        <f t="shared" si="7"/>
        <v>29580</v>
      </c>
    </row>
    <row r="48" spans="1:8" x14ac:dyDescent="0.3">
      <c r="A48" s="177" t="s">
        <v>124</v>
      </c>
      <c r="B48" s="177"/>
      <c r="C48" s="177"/>
      <c r="D48" s="177"/>
      <c r="E48" s="177"/>
      <c r="F48" s="177"/>
      <c r="G48" s="109"/>
      <c r="H48" s="109"/>
    </row>
    <row r="51" spans="1:8" x14ac:dyDescent="0.3">
      <c r="A51" s="178" t="s">
        <v>94</v>
      </c>
      <c r="B51" s="178"/>
      <c r="C51" s="178"/>
      <c r="D51" s="178"/>
      <c r="E51" s="178"/>
      <c r="F51" s="178"/>
      <c r="G51" s="178"/>
      <c r="H51" s="178"/>
    </row>
    <row r="52" spans="1:8" x14ac:dyDescent="0.3">
      <c r="A52" s="178" t="s">
        <v>120</v>
      </c>
      <c r="B52" s="178"/>
      <c r="C52" s="178"/>
      <c r="D52" s="178"/>
      <c r="E52" s="178"/>
      <c r="F52" s="178"/>
      <c r="G52" s="178"/>
      <c r="H52" s="178"/>
    </row>
    <row r="53" spans="1:8" x14ac:dyDescent="0.3">
      <c r="A53" s="112" t="s">
        <v>55</v>
      </c>
      <c r="B53" s="111"/>
      <c r="C53" s="110" t="s">
        <v>51</v>
      </c>
      <c r="D53" s="110" t="s">
        <v>52</v>
      </c>
      <c r="E53" s="110" t="s">
        <v>53</v>
      </c>
      <c r="F53" s="110" t="s">
        <v>54</v>
      </c>
      <c r="G53" s="110" t="s">
        <v>3</v>
      </c>
      <c r="H53" s="110" t="s">
        <v>4</v>
      </c>
    </row>
    <row r="54" spans="1:8" x14ac:dyDescent="0.3">
      <c r="A54" s="175" t="s">
        <v>26</v>
      </c>
      <c r="B54" s="4" t="s">
        <v>0</v>
      </c>
      <c r="C54" s="5">
        <v>2</v>
      </c>
      <c r="D54" s="5">
        <v>8</v>
      </c>
      <c r="E54" s="5">
        <v>9</v>
      </c>
      <c r="F54" s="5">
        <v>13</v>
      </c>
      <c r="G54" s="5">
        <v>4</v>
      </c>
      <c r="H54" s="6">
        <f>SUM(C54:G54)</f>
        <v>36</v>
      </c>
    </row>
    <row r="55" spans="1:8" x14ac:dyDescent="0.3">
      <c r="A55" s="175"/>
      <c r="B55" s="4" t="s">
        <v>1</v>
      </c>
      <c r="C55" s="5">
        <v>42</v>
      </c>
      <c r="D55" s="5">
        <v>322</v>
      </c>
      <c r="E55" s="5">
        <v>184</v>
      </c>
      <c r="F55" s="5">
        <v>259</v>
      </c>
      <c r="G55" s="5">
        <v>54</v>
      </c>
      <c r="H55" s="6">
        <f t="shared" ref="H55:H68" si="8">SUM(C55:G55)</f>
        <v>861</v>
      </c>
    </row>
    <row r="56" spans="1:8" x14ac:dyDescent="0.3">
      <c r="A56" s="175"/>
      <c r="B56" s="4" t="s">
        <v>2</v>
      </c>
      <c r="C56" s="5">
        <v>94</v>
      </c>
      <c r="D56" s="5">
        <v>629</v>
      </c>
      <c r="E56" s="5">
        <v>334</v>
      </c>
      <c r="F56" s="5">
        <v>480</v>
      </c>
      <c r="G56" s="5">
        <v>104</v>
      </c>
      <c r="H56" s="6">
        <f t="shared" si="8"/>
        <v>1641</v>
      </c>
    </row>
    <row r="57" spans="1:8" x14ac:dyDescent="0.3">
      <c r="A57" s="174" t="s">
        <v>27</v>
      </c>
      <c r="B57" s="7" t="s">
        <v>0</v>
      </c>
      <c r="C57" s="8">
        <v>2</v>
      </c>
      <c r="D57" s="8">
        <v>21</v>
      </c>
      <c r="E57" s="8">
        <v>67</v>
      </c>
      <c r="F57" s="8">
        <v>131</v>
      </c>
      <c r="G57" s="8">
        <v>27</v>
      </c>
      <c r="H57" s="9">
        <f t="shared" si="8"/>
        <v>248</v>
      </c>
    </row>
    <row r="58" spans="1:8" x14ac:dyDescent="0.3">
      <c r="A58" s="174"/>
      <c r="B58" s="7" t="s">
        <v>1</v>
      </c>
      <c r="C58" s="8">
        <v>215</v>
      </c>
      <c r="D58" s="8">
        <v>1686</v>
      </c>
      <c r="E58" s="8">
        <v>3019</v>
      </c>
      <c r="F58" s="8">
        <v>3306</v>
      </c>
      <c r="G58" s="8">
        <v>545</v>
      </c>
      <c r="H58" s="9">
        <f t="shared" si="8"/>
        <v>8771</v>
      </c>
    </row>
    <row r="59" spans="1:8" x14ac:dyDescent="0.3">
      <c r="A59" s="174"/>
      <c r="B59" s="7" t="s">
        <v>2</v>
      </c>
      <c r="C59" s="8">
        <v>430</v>
      </c>
      <c r="D59" s="8">
        <v>3360</v>
      </c>
      <c r="E59" s="8">
        <v>5777</v>
      </c>
      <c r="F59" s="8">
        <v>6269</v>
      </c>
      <c r="G59" s="8">
        <v>1031</v>
      </c>
      <c r="H59" s="9">
        <f t="shared" si="8"/>
        <v>16867</v>
      </c>
    </row>
    <row r="60" spans="1:8" x14ac:dyDescent="0.3">
      <c r="A60" s="175" t="s">
        <v>28</v>
      </c>
      <c r="B60" s="4" t="s">
        <v>0</v>
      </c>
      <c r="C60" s="5">
        <v>3</v>
      </c>
      <c r="D60" s="5">
        <v>2</v>
      </c>
      <c r="E60" s="5">
        <v>24</v>
      </c>
      <c r="F60" s="5">
        <v>9</v>
      </c>
      <c r="G60" s="5">
        <v>2</v>
      </c>
      <c r="H60" s="6">
        <f t="shared" si="8"/>
        <v>40</v>
      </c>
    </row>
    <row r="61" spans="1:8" x14ac:dyDescent="0.3">
      <c r="A61" s="175"/>
      <c r="B61" s="4" t="s">
        <v>1</v>
      </c>
      <c r="C61" s="5">
        <v>197</v>
      </c>
      <c r="D61" s="5">
        <v>27</v>
      </c>
      <c r="E61" s="5">
        <v>446</v>
      </c>
      <c r="F61" s="5">
        <v>166</v>
      </c>
      <c r="G61" s="5">
        <v>42</v>
      </c>
      <c r="H61" s="6">
        <f t="shared" si="8"/>
        <v>878</v>
      </c>
    </row>
    <row r="62" spans="1:8" x14ac:dyDescent="0.3">
      <c r="A62" s="175"/>
      <c r="B62" s="4" t="s">
        <v>2</v>
      </c>
      <c r="C62" s="5">
        <v>494</v>
      </c>
      <c r="D62" s="5">
        <v>58</v>
      </c>
      <c r="E62" s="5">
        <v>835</v>
      </c>
      <c r="F62" s="5">
        <v>305</v>
      </c>
      <c r="G62" s="5">
        <v>75</v>
      </c>
      <c r="H62" s="6">
        <f t="shared" si="8"/>
        <v>1767</v>
      </c>
    </row>
    <row r="63" spans="1:8" x14ac:dyDescent="0.3">
      <c r="A63" s="174" t="s">
        <v>29</v>
      </c>
      <c r="B63" s="7" t="s">
        <v>0</v>
      </c>
      <c r="C63" s="8">
        <v>1</v>
      </c>
      <c r="D63" s="8">
        <v>5</v>
      </c>
      <c r="E63" s="8">
        <v>11</v>
      </c>
      <c r="F63" s="8">
        <v>78</v>
      </c>
      <c r="G63" s="8">
        <v>26</v>
      </c>
      <c r="H63" s="9">
        <f t="shared" si="8"/>
        <v>121</v>
      </c>
    </row>
    <row r="64" spans="1:8" x14ac:dyDescent="0.3">
      <c r="A64" s="174"/>
      <c r="B64" s="7" t="s">
        <v>1</v>
      </c>
      <c r="C64" s="8">
        <v>226</v>
      </c>
      <c r="D64" s="8">
        <v>197</v>
      </c>
      <c r="E64" s="8">
        <v>367</v>
      </c>
      <c r="F64" s="8">
        <v>1662</v>
      </c>
      <c r="G64" s="8">
        <v>446</v>
      </c>
      <c r="H64" s="9">
        <f t="shared" si="8"/>
        <v>2898</v>
      </c>
    </row>
    <row r="65" spans="1:8" x14ac:dyDescent="0.3">
      <c r="A65" s="174"/>
      <c r="B65" s="7" t="s">
        <v>2</v>
      </c>
      <c r="C65" s="8">
        <v>493</v>
      </c>
      <c r="D65" s="8">
        <v>420</v>
      </c>
      <c r="E65" s="8">
        <v>707</v>
      </c>
      <c r="F65" s="8">
        <v>3107</v>
      </c>
      <c r="G65" s="8">
        <v>828</v>
      </c>
      <c r="H65" s="9">
        <f t="shared" si="8"/>
        <v>5555</v>
      </c>
    </row>
    <row r="66" spans="1:8" x14ac:dyDescent="0.3">
      <c r="A66" s="175" t="s">
        <v>30</v>
      </c>
      <c r="B66" s="4" t="s">
        <v>0</v>
      </c>
      <c r="C66" s="5">
        <v>0</v>
      </c>
      <c r="D66" s="5">
        <v>12</v>
      </c>
      <c r="E66" s="5">
        <v>36</v>
      </c>
      <c r="F66" s="5">
        <v>27</v>
      </c>
      <c r="G66" s="5">
        <v>7</v>
      </c>
      <c r="H66" s="6">
        <f t="shared" si="8"/>
        <v>82</v>
      </c>
    </row>
    <row r="67" spans="1:8" x14ac:dyDescent="0.3">
      <c r="A67" s="175"/>
      <c r="B67" s="4" t="s">
        <v>1</v>
      </c>
      <c r="C67" s="5">
        <v>0</v>
      </c>
      <c r="D67" s="5">
        <v>801</v>
      </c>
      <c r="E67" s="5">
        <v>744</v>
      </c>
      <c r="F67" s="5">
        <v>481</v>
      </c>
      <c r="G67" s="5">
        <v>62</v>
      </c>
      <c r="H67" s="6">
        <f t="shared" si="8"/>
        <v>2088</v>
      </c>
    </row>
    <row r="68" spans="1:8" x14ac:dyDescent="0.3">
      <c r="A68" s="175"/>
      <c r="B68" s="4" t="s">
        <v>2</v>
      </c>
      <c r="C68" s="5">
        <v>0</v>
      </c>
      <c r="D68" s="5">
        <v>1500</v>
      </c>
      <c r="E68" s="5">
        <v>1361</v>
      </c>
      <c r="F68" s="5">
        <v>918</v>
      </c>
      <c r="G68" s="5">
        <v>119</v>
      </c>
      <c r="H68" s="6">
        <f t="shared" si="8"/>
        <v>3898</v>
      </c>
    </row>
    <row r="69" spans="1:8" x14ac:dyDescent="0.3">
      <c r="A69" s="176" t="s">
        <v>4</v>
      </c>
      <c r="B69" s="54" t="s">
        <v>0</v>
      </c>
      <c r="C69" s="53">
        <f t="shared" ref="C69:H69" si="9">C54+C57+C60+C63+C66</f>
        <v>8</v>
      </c>
      <c r="D69" s="53">
        <f t="shared" si="9"/>
        <v>48</v>
      </c>
      <c r="E69" s="53">
        <f t="shared" si="9"/>
        <v>147</v>
      </c>
      <c r="F69" s="53">
        <f t="shared" si="9"/>
        <v>258</v>
      </c>
      <c r="G69" s="53">
        <f t="shared" si="9"/>
        <v>66</v>
      </c>
      <c r="H69" s="53">
        <f t="shared" si="9"/>
        <v>527</v>
      </c>
    </row>
    <row r="70" spans="1:8" x14ac:dyDescent="0.3">
      <c r="A70" s="176"/>
      <c r="B70" s="54" t="s">
        <v>1</v>
      </c>
      <c r="C70" s="53">
        <f t="shared" ref="C70:H70" si="10">C55+C58+C61+C64+C67</f>
        <v>680</v>
      </c>
      <c r="D70" s="53">
        <f t="shared" si="10"/>
        <v>3033</v>
      </c>
      <c r="E70" s="53">
        <f t="shared" si="10"/>
        <v>4760</v>
      </c>
      <c r="F70" s="53">
        <f t="shared" si="10"/>
        <v>5874</v>
      </c>
      <c r="G70" s="53">
        <f t="shared" si="10"/>
        <v>1149</v>
      </c>
      <c r="H70" s="53">
        <f t="shared" si="10"/>
        <v>15496</v>
      </c>
    </row>
    <row r="71" spans="1:8" x14ac:dyDescent="0.3">
      <c r="A71" s="176"/>
      <c r="B71" s="54" t="s">
        <v>2</v>
      </c>
      <c r="C71" s="53">
        <f t="shared" ref="C71:H71" si="11">C56+C59+C62+C65+C68</f>
        <v>1511</v>
      </c>
      <c r="D71" s="53">
        <f t="shared" si="11"/>
        <v>5967</v>
      </c>
      <c r="E71" s="53">
        <f t="shared" si="11"/>
        <v>9014</v>
      </c>
      <c r="F71" s="53">
        <f t="shared" si="11"/>
        <v>11079</v>
      </c>
      <c r="G71" s="53">
        <f t="shared" si="11"/>
        <v>2157</v>
      </c>
      <c r="H71" s="53">
        <f t="shared" si="11"/>
        <v>29728</v>
      </c>
    </row>
    <row r="72" spans="1:8" x14ac:dyDescent="0.3">
      <c r="A72" s="177" t="s">
        <v>124</v>
      </c>
      <c r="B72" s="177"/>
      <c r="C72" s="177"/>
      <c r="D72" s="177"/>
      <c r="E72" s="177"/>
      <c r="F72" s="177"/>
      <c r="G72" s="109"/>
      <c r="H72" s="109"/>
    </row>
    <row r="75" spans="1:8" s="106" customFormat="1" ht="17.100000000000001" customHeight="1" x14ac:dyDescent="0.3">
      <c r="A75" s="178" t="s">
        <v>94</v>
      </c>
      <c r="B75" s="178"/>
      <c r="C75" s="178"/>
      <c r="D75" s="178"/>
      <c r="E75" s="178"/>
      <c r="F75" s="178"/>
      <c r="G75" s="178"/>
      <c r="H75" s="178"/>
    </row>
    <row r="76" spans="1:8" s="106" customFormat="1" ht="17.100000000000001" customHeight="1" x14ac:dyDescent="0.3">
      <c r="A76" s="178" t="s">
        <v>95</v>
      </c>
      <c r="B76" s="178"/>
      <c r="C76" s="178"/>
      <c r="D76" s="178"/>
      <c r="E76" s="178"/>
      <c r="F76" s="178"/>
      <c r="G76" s="178"/>
      <c r="H76" s="178"/>
    </row>
    <row r="77" spans="1:8" s="106" customFormat="1" ht="17.100000000000001" customHeight="1" x14ac:dyDescent="0.3">
      <c r="A77" s="112" t="s">
        <v>55</v>
      </c>
      <c r="B77" s="111"/>
      <c r="C77" s="110" t="s">
        <v>51</v>
      </c>
      <c r="D77" s="110" t="s">
        <v>52</v>
      </c>
      <c r="E77" s="110" t="s">
        <v>53</v>
      </c>
      <c r="F77" s="110" t="s">
        <v>54</v>
      </c>
      <c r="G77" s="110" t="s">
        <v>3</v>
      </c>
      <c r="H77" s="110" t="s">
        <v>4</v>
      </c>
    </row>
    <row r="78" spans="1:8" x14ac:dyDescent="0.3">
      <c r="A78" s="175" t="s">
        <v>26</v>
      </c>
      <c r="B78" s="4" t="s">
        <v>0</v>
      </c>
      <c r="C78" s="5">
        <v>3</v>
      </c>
      <c r="D78" s="5">
        <v>6</v>
      </c>
      <c r="E78" s="5">
        <v>10</v>
      </c>
      <c r="F78" s="5">
        <v>13</v>
      </c>
      <c r="G78" s="5">
        <v>4</v>
      </c>
      <c r="H78" s="6">
        <f>SUM(C78:G78)</f>
        <v>36</v>
      </c>
    </row>
    <row r="79" spans="1:8" x14ac:dyDescent="0.3">
      <c r="A79" s="175"/>
      <c r="B79" s="4" t="s">
        <v>1</v>
      </c>
      <c r="C79" s="5">
        <v>69</v>
      </c>
      <c r="D79" s="5">
        <v>243</v>
      </c>
      <c r="E79" s="5">
        <v>227</v>
      </c>
      <c r="F79" s="5">
        <v>259</v>
      </c>
      <c r="G79" s="5">
        <v>54</v>
      </c>
      <c r="H79" s="6">
        <f t="shared" ref="H79:H92" si="12">SUM(C79:G79)</f>
        <v>852</v>
      </c>
    </row>
    <row r="80" spans="1:8" x14ac:dyDescent="0.3">
      <c r="A80" s="175"/>
      <c r="B80" s="4" t="s">
        <v>2</v>
      </c>
      <c r="C80" s="5">
        <v>151</v>
      </c>
      <c r="D80" s="5">
        <v>465</v>
      </c>
      <c r="E80" s="5">
        <v>420</v>
      </c>
      <c r="F80" s="5">
        <v>480</v>
      </c>
      <c r="G80" s="5">
        <v>104</v>
      </c>
      <c r="H80" s="6">
        <f t="shared" si="12"/>
        <v>1620</v>
      </c>
    </row>
    <row r="81" spans="1:8" x14ac:dyDescent="0.3">
      <c r="A81" s="174" t="s">
        <v>27</v>
      </c>
      <c r="B81" s="7" t="s">
        <v>0</v>
      </c>
      <c r="C81" s="8">
        <v>2</v>
      </c>
      <c r="D81" s="8">
        <v>20</v>
      </c>
      <c r="E81" s="8">
        <v>61</v>
      </c>
      <c r="F81" s="8">
        <v>138</v>
      </c>
      <c r="G81" s="8">
        <v>26</v>
      </c>
      <c r="H81" s="9">
        <f t="shared" si="12"/>
        <v>247</v>
      </c>
    </row>
    <row r="82" spans="1:8" x14ac:dyDescent="0.3">
      <c r="A82" s="174"/>
      <c r="B82" s="7" t="s">
        <v>1</v>
      </c>
      <c r="C82" s="8">
        <v>208</v>
      </c>
      <c r="D82" s="8">
        <v>1535</v>
      </c>
      <c r="E82" s="8">
        <v>2821</v>
      </c>
      <c r="F82" s="8">
        <v>3472</v>
      </c>
      <c r="G82" s="8">
        <v>524</v>
      </c>
      <c r="H82" s="9">
        <f t="shared" si="12"/>
        <v>8560</v>
      </c>
    </row>
    <row r="83" spans="1:8" x14ac:dyDescent="0.3">
      <c r="A83" s="174"/>
      <c r="B83" s="7" t="s">
        <v>2</v>
      </c>
      <c r="C83" s="8">
        <v>416</v>
      </c>
      <c r="D83" s="8">
        <v>3062</v>
      </c>
      <c r="E83" s="8">
        <v>5408</v>
      </c>
      <c r="F83" s="8">
        <v>6581</v>
      </c>
      <c r="G83" s="8">
        <v>988</v>
      </c>
      <c r="H83" s="9">
        <f t="shared" si="12"/>
        <v>16455</v>
      </c>
    </row>
    <row r="84" spans="1:8" x14ac:dyDescent="0.3">
      <c r="A84" s="175" t="s">
        <v>28</v>
      </c>
      <c r="B84" s="4" t="s">
        <v>0</v>
      </c>
      <c r="C84" s="5">
        <v>3</v>
      </c>
      <c r="D84" s="5">
        <v>2</v>
      </c>
      <c r="E84" s="5">
        <v>22</v>
      </c>
      <c r="F84" s="5">
        <v>11</v>
      </c>
      <c r="G84" s="5">
        <v>2</v>
      </c>
      <c r="H84" s="6">
        <f t="shared" si="12"/>
        <v>40</v>
      </c>
    </row>
    <row r="85" spans="1:8" x14ac:dyDescent="0.3">
      <c r="A85" s="175"/>
      <c r="B85" s="4" t="s">
        <v>1</v>
      </c>
      <c r="C85" s="5">
        <v>197</v>
      </c>
      <c r="D85" s="5">
        <v>27</v>
      </c>
      <c r="E85" s="5">
        <v>319</v>
      </c>
      <c r="F85" s="5">
        <v>291</v>
      </c>
      <c r="G85" s="5">
        <v>42</v>
      </c>
      <c r="H85" s="6">
        <f t="shared" si="12"/>
        <v>876</v>
      </c>
    </row>
    <row r="86" spans="1:8" x14ac:dyDescent="0.3">
      <c r="A86" s="175"/>
      <c r="B86" s="4" t="s">
        <v>2</v>
      </c>
      <c r="C86" s="5">
        <v>494</v>
      </c>
      <c r="D86" s="5">
        <v>58</v>
      </c>
      <c r="E86" s="5">
        <v>603</v>
      </c>
      <c r="F86" s="5">
        <v>535</v>
      </c>
      <c r="G86" s="5">
        <v>75</v>
      </c>
      <c r="H86" s="6">
        <f t="shared" si="12"/>
        <v>1765</v>
      </c>
    </row>
    <row r="87" spans="1:8" x14ac:dyDescent="0.3">
      <c r="A87" s="174" t="s">
        <v>29</v>
      </c>
      <c r="B87" s="7" t="s">
        <v>0</v>
      </c>
      <c r="C87" s="8">
        <v>1</v>
      </c>
      <c r="D87" s="8">
        <v>5</v>
      </c>
      <c r="E87" s="8">
        <v>11</v>
      </c>
      <c r="F87" s="8">
        <v>77</v>
      </c>
      <c r="G87" s="8">
        <v>27</v>
      </c>
      <c r="H87" s="9">
        <f t="shared" si="12"/>
        <v>121</v>
      </c>
    </row>
    <row r="88" spans="1:8" x14ac:dyDescent="0.3">
      <c r="A88" s="174"/>
      <c r="B88" s="7" t="s">
        <v>1</v>
      </c>
      <c r="C88" s="8">
        <v>172</v>
      </c>
      <c r="D88" s="8">
        <v>197</v>
      </c>
      <c r="E88" s="8">
        <v>451</v>
      </c>
      <c r="F88" s="8">
        <v>1575</v>
      </c>
      <c r="G88" s="8">
        <v>470</v>
      </c>
      <c r="H88" s="9">
        <f t="shared" si="12"/>
        <v>2865</v>
      </c>
    </row>
    <row r="89" spans="1:8" x14ac:dyDescent="0.3">
      <c r="A89" s="174"/>
      <c r="B89" s="7" t="s">
        <v>2</v>
      </c>
      <c r="C89" s="8">
        <v>368</v>
      </c>
      <c r="D89" s="8">
        <v>420</v>
      </c>
      <c r="E89" s="8">
        <v>858</v>
      </c>
      <c r="F89" s="8">
        <v>2944</v>
      </c>
      <c r="G89" s="8">
        <v>877</v>
      </c>
      <c r="H89" s="9">
        <f t="shared" si="12"/>
        <v>5467</v>
      </c>
    </row>
    <row r="90" spans="1:8" x14ac:dyDescent="0.3">
      <c r="A90" s="175" t="s">
        <v>30</v>
      </c>
      <c r="B90" s="4" t="s">
        <v>0</v>
      </c>
      <c r="C90" s="5">
        <v>0</v>
      </c>
      <c r="D90" s="5">
        <v>12</v>
      </c>
      <c r="E90" s="5">
        <v>33</v>
      </c>
      <c r="F90" s="5">
        <v>28</v>
      </c>
      <c r="G90" s="5">
        <v>7</v>
      </c>
      <c r="H90" s="6">
        <f t="shared" si="12"/>
        <v>80</v>
      </c>
    </row>
    <row r="91" spans="1:8" x14ac:dyDescent="0.3">
      <c r="A91" s="175"/>
      <c r="B91" s="4" t="s">
        <v>1</v>
      </c>
      <c r="C91" s="5">
        <v>0</v>
      </c>
      <c r="D91" s="5">
        <v>801</v>
      </c>
      <c r="E91" s="5">
        <v>690</v>
      </c>
      <c r="F91" s="5">
        <v>506</v>
      </c>
      <c r="G91" s="5">
        <v>62</v>
      </c>
      <c r="H91" s="6">
        <f t="shared" si="12"/>
        <v>2059</v>
      </c>
    </row>
    <row r="92" spans="1:8" x14ac:dyDescent="0.3">
      <c r="A92" s="175"/>
      <c r="B92" s="4" t="s">
        <v>2</v>
      </c>
      <c r="C92" s="5">
        <v>0</v>
      </c>
      <c r="D92" s="5">
        <v>1484</v>
      </c>
      <c r="E92" s="5">
        <v>1244</v>
      </c>
      <c r="F92" s="5">
        <v>968</v>
      </c>
      <c r="G92" s="5">
        <v>119</v>
      </c>
      <c r="H92" s="6">
        <f t="shared" si="12"/>
        <v>3815</v>
      </c>
    </row>
    <row r="93" spans="1:8" x14ac:dyDescent="0.3">
      <c r="A93" s="176" t="s">
        <v>4</v>
      </c>
      <c r="B93" s="54" t="s">
        <v>0</v>
      </c>
      <c r="C93" s="53">
        <f t="shared" ref="C93:H93" si="13">C78+C81+C84+C87+C90</f>
        <v>9</v>
      </c>
      <c r="D93" s="53">
        <f t="shared" si="13"/>
        <v>45</v>
      </c>
      <c r="E93" s="53">
        <f t="shared" si="13"/>
        <v>137</v>
      </c>
      <c r="F93" s="53">
        <f t="shared" si="13"/>
        <v>267</v>
      </c>
      <c r="G93" s="53">
        <f t="shared" si="13"/>
        <v>66</v>
      </c>
      <c r="H93" s="53">
        <f t="shared" si="13"/>
        <v>524</v>
      </c>
    </row>
    <row r="94" spans="1:8" x14ac:dyDescent="0.3">
      <c r="A94" s="176"/>
      <c r="B94" s="54" t="s">
        <v>1</v>
      </c>
      <c r="C94" s="53">
        <f t="shared" ref="C94:H94" si="14">C79+C82+C85+C88+C91</f>
        <v>646</v>
      </c>
      <c r="D94" s="53">
        <f t="shared" si="14"/>
        <v>2803</v>
      </c>
      <c r="E94" s="53">
        <f t="shared" si="14"/>
        <v>4508</v>
      </c>
      <c r="F94" s="53">
        <f t="shared" si="14"/>
        <v>6103</v>
      </c>
      <c r="G94" s="53">
        <f t="shared" si="14"/>
        <v>1152</v>
      </c>
      <c r="H94" s="53">
        <f t="shared" si="14"/>
        <v>15212</v>
      </c>
    </row>
    <row r="95" spans="1:8" x14ac:dyDescent="0.3">
      <c r="A95" s="176"/>
      <c r="B95" s="54" t="s">
        <v>2</v>
      </c>
      <c r="C95" s="53">
        <f t="shared" ref="C95:H95" si="15">C80+C83+C86+C89+C92</f>
        <v>1429</v>
      </c>
      <c r="D95" s="53">
        <f t="shared" si="15"/>
        <v>5489</v>
      </c>
      <c r="E95" s="53">
        <f t="shared" si="15"/>
        <v>8533</v>
      </c>
      <c r="F95" s="53">
        <f t="shared" si="15"/>
        <v>11508</v>
      </c>
      <c r="G95" s="53">
        <f t="shared" si="15"/>
        <v>2163</v>
      </c>
      <c r="H95" s="53">
        <f t="shared" si="15"/>
        <v>29122</v>
      </c>
    </row>
    <row r="96" spans="1:8" ht="15" customHeight="1" x14ac:dyDescent="0.3">
      <c r="A96" s="179" t="s">
        <v>96</v>
      </c>
      <c r="B96" s="179"/>
      <c r="C96" s="179"/>
      <c r="D96" s="179"/>
      <c r="E96" s="179"/>
      <c r="F96" s="179"/>
      <c r="G96" s="109"/>
      <c r="H96" s="109"/>
    </row>
    <row r="99" spans="1:8" s="106" customFormat="1" ht="17.100000000000001" customHeight="1" x14ac:dyDescent="0.3">
      <c r="A99" s="178" t="s">
        <v>94</v>
      </c>
      <c r="B99" s="178"/>
      <c r="C99" s="178"/>
      <c r="D99" s="178"/>
      <c r="E99" s="178"/>
      <c r="F99" s="178"/>
      <c r="G99" s="178"/>
      <c r="H99" s="178"/>
    </row>
    <row r="100" spans="1:8" s="106" customFormat="1" ht="17.100000000000001" customHeight="1" x14ac:dyDescent="0.3">
      <c r="A100" s="178" t="s">
        <v>97</v>
      </c>
      <c r="B100" s="178"/>
      <c r="C100" s="178"/>
      <c r="D100" s="178"/>
      <c r="E100" s="178"/>
      <c r="F100" s="178"/>
      <c r="G100" s="178"/>
      <c r="H100" s="178"/>
    </row>
    <row r="101" spans="1:8" s="106" customFormat="1" ht="17.100000000000001" customHeight="1" x14ac:dyDescent="0.3">
      <c r="A101" s="112" t="s">
        <v>55</v>
      </c>
      <c r="B101" s="111"/>
      <c r="C101" s="110" t="s">
        <v>51</v>
      </c>
      <c r="D101" s="110" t="s">
        <v>52</v>
      </c>
      <c r="E101" s="110" t="s">
        <v>53</v>
      </c>
      <c r="F101" s="110" t="s">
        <v>54</v>
      </c>
      <c r="G101" s="110" t="s">
        <v>3</v>
      </c>
      <c r="H101" s="110" t="s">
        <v>4</v>
      </c>
    </row>
    <row r="102" spans="1:8" x14ac:dyDescent="0.3">
      <c r="A102" s="175" t="s">
        <v>26</v>
      </c>
      <c r="B102" s="4" t="s">
        <v>0</v>
      </c>
      <c r="C102" s="5">
        <v>3</v>
      </c>
      <c r="D102" s="5">
        <v>6</v>
      </c>
      <c r="E102" s="5">
        <v>10</v>
      </c>
      <c r="F102" s="5">
        <v>13</v>
      </c>
      <c r="G102" s="5">
        <v>4</v>
      </c>
      <c r="H102" s="6">
        <f>SUM(C102:G102)</f>
        <v>36</v>
      </c>
    </row>
    <row r="103" spans="1:8" x14ac:dyDescent="0.3">
      <c r="A103" s="175"/>
      <c r="B103" s="4" t="s">
        <v>1</v>
      </c>
      <c r="C103" s="5">
        <v>69</v>
      </c>
      <c r="D103" s="5">
        <v>243</v>
      </c>
      <c r="E103" s="5">
        <v>227</v>
      </c>
      <c r="F103" s="5">
        <v>259</v>
      </c>
      <c r="G103" s="5">
        <v>54</v>
      </c>
      <c r="H103" s="6">
        <f t="shared" ref="H103:H116" si="16">SUM(C103:G103)</f>
        <v>852</v>
      </c>
    </row>
    <row r="104" spans="1:8" x14ac:dyDescent="0.3">
      <c r="A104" s="175"/>
      <c r="B104" s="4" t="s">
        <v>2</v>
      </c>
      <c r="C104" s="5">
        <v>151</v>
      </c>
      <c r="D104" s="5">
        <v>465</v>
      </c>
      <c r="E104" s="5">
        <v>420</v>
      </c>
      <c r="F104" s="5">
        <v>480</v>
      </c>
      <c r="G104" s="5">
        <v>104</v>
      </c>
      <c r="H104" s="6">
        <f t="shared" si="16"/>
        <v>1620</v>
      </c>
    </row>
    <row r="105" spans="1:8" x14ac:dyDescent="0.3">
      <c r="A105" s="174" t="s">
        <v>27</v>
      </c>
      <c r="B105" s="7" t="s">
        <v>0</v>
      </c>
      <c r="C105" s="8">
        <v>3</v>
      </c>
      <c r="D105" s="8">
        <v>17</v>
      </c>
      <c r="E105" s="8">
        <v>57</v>
      </c>
      <c r="F105" s="8">
        <v>146</v>
      </c>
      <c r="G105" s="8">
        <v>25</v>
      </c>
      <c r="H105" s="9">
        <f t="shared" si="16"/>
        <v>248</v>
      </c>
    </row>
    <row r="106" spans="1:8" x14ac:dyDescent="0.3">
      <c r="A106" s="174"/>
      <c r="B106" s="7" t="s">
        <v>1</v>
      </c>
      <c r="C106" s="8">
        <v>228</v>
      </c>
      <c r="D106" s="8">
        <v>1707</v>
      </c>
      <c r="E106" s="8">
        <v>2226</v>
      </c>
      <c r="F106" s="8">
        <v>3796</v>
      </c>
      <c r="G106" s="8">
        <v>520</v>
      </c>
      <c r="H106" s="9">
        <f t="shared" si="16"/>
        <v>8477</v>
      </c>
    </row>
    <row r="107" spans="1:8" x14ac:dyDescent="0.3">
      <c r="A107" s="174"/>
      <c r="B107" s="7" t="s">
        <v>2</v>
      </c>
      <c r="C107" s="8">
        <v>459</v>
      </c>
      <c r="D107" s="8">
        <v>3315</v>
      </c>
      <c r="E107" s="8">
        <v>4308</v>
      </c>
      <c r="F107" s="8">
        <v>7196</v>
      </c>
      <c r="G107" s="8">
        <v>980</v>
      </c>
      <c r="H107" s="9">
        <f t="shared" si="16"/>
        <v>16258</v>
      </c>
    </row>
    <row r="108" spans="1:8" x14ac:dyDescent="0.3">
      <c r="A108" s="175" t="s">
        <v>28</v>
      </c>
      <c r="B108" s="4" t="s">
        <v>0</v>
      </c>
      <c r="C108" s="5">
        <v>3</v>
      </c>
      <c r="D108" s="5">
        <v>2</v>
      </c>
      <c r="E108" s="5">
        <v>19</v>
      </c>
      <c r="F108" s="5">
        <v>13</v>
      </c>
      <c r="G108" s="5">
        <v>2</v>
      </c>
      <c r="H108" s="6">
        <f t="shared" si="16"/>
        <v>39</v>
      </c>
    </row>
    <row r="109" spans="1:8" x14ac:dyDescent="0.3">
      <c r="A109" s="175"/>
      <c r="B109" s="4" t="s">
        <v>1</v>
      </c>
      <c r="C109" s="5">
        <v>197</v>
      </c>
      <c r="D109" s="5">
        <v>27</v>
      </c>
      <c r="E109" s="5">
        <v>224</v>
      </c>
      <c r="F109" s="5">
        <v>377</v>
      </c>
      <c r="G109" s="5">
        <v>42</v>
      </c>
      <c r="H109" s="6">
        <f t="shared" si="16"/>
        <v>867</v>
      </c>
    </row>
    <row r="110" spans="1:8" x14ac:dyDescent="0.3">
      <c r="A110" s="175"/>
      <c r="B110" s="4" t="s">
        <v>2</v>
      </c>
      <c r="C110" s="5">
        <v>494</v>
      </c>
      <c r="D110" s="5">
        <v>58</v>
      </c>
      <c r="E110" s="5">
        <v>429</v>
      </c>
      <c r="F110" s="5">
        <v>693</v>
      </c>
      <c r="G110" s="5">
        <v>75</v>
      </c>
      <c r="H110" s="6">
        <f t="shared" si="16"/>
        <v>1749</v>
      </c>
    </row>
    <row r="111" spans="1:8" x14ac:dyDescent="0.3">
      <c r="A111" s="174" t="s">
        <v>29</v>
      </c>
      <c r="B111" s="7" t="s">
        <v>0</v>
      </c>
      <c r="C111" s="8">
        <v>1</v>
      </c>
      <c r="D111" s="8">
        <v>5</v>
      </c>
      <c r="E111" s="8">
        <v>10</v>
      </c>
      <c r="F111" s="8">
        <v>78</v>
      </c>
      <c r="G111" s="8">
        <v>28</v>
      </c>
      <c r="H111" s="9">
        <f t="shared" si="16"/>
        <v>122</v>
      </c>
    </row>
    <row r="112" spans="1:8" x14ac:dyDescent="0.3">
      <c r="A112" s="174"/>
      <c r="B112" s="7" t="s">
        <v>1</v>
      </c>
      <c r="C112" s="8">
        <v>172</v>
      </c>
      <c r="D112" s="8">
        <v>197</v>
      </c>
      <c r="E112" s="8">
        <v>414</v>
      </c>
      <c r="F112" s="8">
        <v>1595</v>
      </c>
      <c r="G112" s="8">
        <v>487</v>
      </c>
      <c r="H112" s="9">
        <f t="shared" si="16"/>
        <v>2865</v>
      </c>
    </row>
    <row r="113" spans="1:8" x14ac:dyDescent="0.3">
      <c r="A113" s="174"/>
      <c r="B113" s="7" t="s">
        <v>2</v>
      </c>
      <c r="C113" s="8">
        <v>368</v>
      </c>
      <c r="D113" s="8">
        <v>420</v>
      </c>
      <c r="E113" s="8">
        <v>781</v>
      </c>
      <c r="F113" s="8">
        <v>2982</v>
      </c>
      <c r="G113" s="8">
        <v>912</v>
      </c>
      <c r="H113" s="9">
        <f t="shared" si="16"/>
        <v>5463</v>
      </c>
    </row>
    <row r="114" spans="1:8" x14ac:dyDescent="0.3">
      <c r="A114" s="175" t="s">
        <v>30</v>
      </c>
      <c r="B114" s="4" t="s">
        <v>0</v>
      </c>
      <c r="C114" s="5">
        <v>0</v>
      </c>
      <c r="D114" s="5">
        <v>12</v>
      </c>
      <c r="E114" s="5">
        <v>33</v>
      </c>
      <c r="F114" s="5">
        <v>28</v>
      </c>
      <c r="G114" s="5">
        <v>7</v>
      </c>
      <c r="H114" s="6">
        <f t="shared" si="16"/>
        <v>80</v>
      </c>
    </row>
    <row r="115" spans="1:8" x14ac:dyDescent="0.3">
      <c r="A115" s="175"/>
      <c r="B115" s="4" t="s">
        <v>1</v>
      </c>
      <c r="C115" s="5">
        <v>0</v>
      </c>
      <c r="D115" s="5">
        <v>801</v>
      </c>
      <c r="E115" s="5">
        <v>690</v>
      </c>
      <c r="F115" s="5">
        <v>506</v>
      </c>
      <c r="G115" s="5">
        <v>62</v>
      </c>
      <c r="H115" s="6">
        <f t="shared" si="16"/>
        <v>2059</v>
      </c>
    </row>
    <row r="116" spans="1:8" x14ac:dyDescent="0.3">
      <c r="A116" s="175"/>
      <c r="B116" s="4" t="s">
        <v>2</v>
      </c>
      <c r="C116" s="5">
        <v>0</v>
      </c>
      <c r="D116" s="5">
        <v>1484</v>
      </c>
      <c r="E116" s="5">
        <v>1244</v>
      </c>
      <c r="F116" s="5">
        <v>968</v>
      </c>
      <c r="G116" s="5">
        <v>119</v>
      </c>
      <c r="H116" s="6">
        <f t="shared" si="16"/>
        <v>3815</v>
      </c>
    </row>
    <row r="117" spans="1:8" x14ac:dyDescent="0.3">
      <c r="A117" s="176" t="s">
        <v>4</v>
      </c>
      <c r="B117" s="54" t="s">
        <v>0</v>
      </c>
      <c r="C117" s="53">
        <f t="shared" ref="C117:H117" si="17">C102+C105+C108+C111+C114</f>
        <v>10</v>
      </c>
      <c r="D117" s="53">
        <f t="shared" si="17"/>
        <v>42</v>
      </c>
      <c r="E117" s="53">
        <f t="shared" si="17"/>
        <v>129</v>
      </c>
      <c r="F117" s="53">
        <f t="shared" si="17"/>
        <v>278</v>
      </c>
      <c r="G117" s="53">
        <f t="shared" si="17"/>
        <v>66</v>
      </c>
      <c r="H117" s="53">
        <f t="shared" si="17"/>
        <v>525</v>
      </c>
    </row>
    <row r="118" spans="1:8" x14ac:dyDescent="0.3">
      <c r="A118" s="176"/>
      <c r="B118" s="54" t="s">
        <v>1</v>
      </c>
      <c r="C118" s="53">
        <f t="shared" ref="C118:H118" si="18">C103+C106+C109+C112+C115</f>
        <v>666</v>
      </c>
      <c r="D118" s="53">
        <f t="shared" si="18"/>
        <v>2975</v>
      </c>
      <c r="E118" s="53">
        <f t="shared" si="18"/>
        <v>3781</v>
      </c>
      <c r="F118" s="53">
        <f t="shared" si="18"/>
        <v>6533</v>
      </c>
      <c r="G118" s="53">
        <f t="shared" si="18"/>
        <v>1165</v>
      </c>
      <c r="H118" s="53">
        <f t="shared" si="18"/>
        <v>15120</v>
      </c>
    </row>
    <row r="119" spans="1:8" x14ac:dyDescent="0.3">
      <c r="A119" s="176"/>
      <c r="B119" s="54" t="s">
        <v>2</v>
      </c>
      <c r="C119" s="53">
        <f t="shared" ref="C119:H119" si="19">C104+C107+C110+C113+C116</f>
        <v>1472</v>
      </c>
      <c r="D119" s="53">
        <f t="shared" si="19"/>
        <v>5742</v>
      </c>
      <c r="E119" s="53">
        <f t="shared" si="19"/>
        <v>7182</v>
      </c>
      <c r="F119" s="53">
        <f t="shared" si="19"/>
        <v>12319</v>
      </c>
      <c r="G119" s="53">
        <f t="shared" si="19"/>
        <v>2190</v>
      </c>
      <c r="H119" s="53">
        <f t="shared" si="19"/>
        <v>28905</v>
      </c>
    </row>
    <row r="120" spans="1:8" x14ac:dyDescent="0.3">
      <c r="A120" s="179" t="s">
        <v>96</v>
      </c>
      <c r="B120" s="179"/>
      <c r="C120" s="179"/>
      <c r="D120" s="179"/>
      <c r="E120" s="179"/>
      <c r="F120" s="179"/>
    </row>
    <row r="121" spans="1:8" x14ac:dyDescent="0.3">
      <c r="A121" s="50"/>
      <c r="B121" s="50"/>
      <c r="C121" s="50"/>
      <c r="D121" s="50"/>
    </row>
    <row r="122" spans="1:8" x14ac:dyDescent="0.3">
      <c r="A122" s="50"/>
      <c r="B122" s="50"/>
      <c r="C122" s="50"/>
      <c r="D122" s="50"/>
    </row>
    <row r="123" spans="1:8" s="106" customFormat="1" ht="17.100000000000001" customHeight="1" x14ac:dyDescent="0.3">
      <c r="A123" s="178" t="s">
        <v>94</v>
      </c>
      <c r="B123" s="178"/>
      <c r="C123" s="178"/>
      <c r="D123" s="178"/>
      <c r="E123" s="178"/>
      <c r="F123" s="178"/>
      <c r="G123" s="178"/>
      <c r="H123" s="178"/>
    </row>
    <row r="124" spans="1:8" s="106" customFormat="1" ht="17.100000000000001" customHeight="1" x14ac:dyDescent="0.3">
      <c r="A124" s="178" t="s">
        <v>98</v>
      </c>
      <c r="B124" s="178"/>
      <c r="C124" s="178"/>
      <c r="D124" s="178"/>
      <c r="E124" s="178"/>
      <c r="F124" s="178"/>
      <c r="G124" s="178"/>
      <c r="H124" s="178"/>
    </row>
    <row r="125" spans="1:8" s="106" customFormat="1" ht="17.100000000000001" customHeight="1" x14ac:dyDescent="0.3">
      <c r="A125" s="112" t="s">
        <v>55</v>
      </c>
      <c r="B125" s="110"/>
      <c r="C125" s="110" t="s">
        <v>51</v>
      </c>
      <c r="D125" s="110" t="s">
        <v>52</v>
      </c>
      <c r="E125" s="110" t="s">
        <v>53</v>
      </c>
      <c r="F125" s="110" t="s">
        <v>54</v>
      </c>
      <c r="G125" s="110" t="s">
        <v>3</v>
      </c>
      <c r="H125" s="110" t="s">
        <v>4</v>
      </c>
    </row>
    <row r="126" spans="1:8" x14ac:dyDescent="0.3">
      <c r="A126" s="175" t="s">
        <v>26</v>
      </c>
      <c r="B126" s="4" t="s">
        <v>0</v>
      </c>
      <c r="C126" s="5">
        <v>3</v>
      </c>
      <c r="D126" s="5">
        <v>5</v>
      </c>
      <c r="E126" s="5">
        <v>10</v>
      </c>
      <c r="F126" s="5">
        <v>14</v>
      </c>
      <c r="G126" s="5">
        <v>4</v>
      </c>
      <c r="H126" s="6">
        <f>SUM(C126:G126)</f>
        <v>36</v>
      </c>
    </row>
    <row r="127" spans="1:8" x14ac:dyDescent="0.3">
      <c r="A127" s="175"/>
      <c r="B127" s="4" t="s">
        <v>1</v>
      </c>
      <c r="C127" s="5">
        <v>69</v>
      </c>
      <c r="D127" s="5">
        <v>222</v>
      </c>
      <c r="E127" s="5">
        <v>227</v>
      </c>
      <c r="F127" s="5">
        <v>278</v>
      </c>
      <c r="G127" s="5">
        <v>52</v>
      </c>
      <c r="H127" s="6">
        <f t="shared" ref="H127:H140" si="20">SUM(C127:G127)</f>
        <v>848</v>
      </c>
    </row>
    <row r="128" spans="1:8" x14ac:dyDescent="0.3">
      <c r="A128" s="175"/>
      <c r="B128" s="4" t="s">
        <v>2</v>
      </c>
      <c r="C128" s="5">
        <v>151</v>
      </c>
      <c r="D128" s="5">
        <v>418</v>
      </c>
      <c r="E128" s="5">
        <v>420</v>
      </c>
      <c r="F128" s="5">
        <v>524</v>
      </c>
      <c r="G128" s="5">
        <v>98</v>
      </c>
      <c r="H128" s="6">
        <f t="shared" si="20"/>
        <v>1611</v>
      </c>
    </row>
    <row r="129" spans="1:8" x14ac:dyDescent="0.3">
      <c r="A129" s="174" t="s">
        <v>27</v>
      </c>
      <c r="B129" s="7" t="s">
        <v>0</v>
      </c>
      <c r="C129" s="8">
        <v>3</v>
      </c>
      <c r="D129" s="8">
        <v>15</v>
      </c>
      <c r="E129" s="8">
        <v>55</v>
      </c>
      <c r="F129" s="8">
        <v>153</v>
      </c>
      <c r="G129" s="8">
        <v>26</v>
      </c>
      <c r="H129" s="9">
        <f t="shared" si="20"/>
        <v>252</v>
      </c>
    </row>
    <row r="130" spans="1:8" x14ac:dyDescent="0.3">
      <c r="A130" s="174"/>
      <c r="B130" s="7" t="s">
        <v>1</v>
      </c>
      <c r="C130" s="8">
        <v>228</v>
      </c>
      <c r="D130" s="8">
        <v>1661</v>
      </c>
      <c r="E130" s="8">
        <v>2056</v>
      </c>
      <c r="F130" s="8">
        <v>4049</v>
      </c>
      <c r="G130" s="8">
        <v>536</v>
      </c>
      <c r="H130" s="9">
        <f t="shared" si="20"/>
        <v>8530</v>
      </c>
    </row>
    <row r="131" spans="1:8" x14ac:dyDescent="0.3">
      <c r="A131" s="174"/>
      <c r="B131" s="7" t="s">
        <v>2</v>
      </c>
      <c r="C131" s="8">
        <v>459</v>
      </c>
      <c r="D131" s="8">
        <v>3222</v>
      </c>
      <c r="E131" s="8">
        <v>4000</v>
      </c>
      <c r="F131" s="8">
        <v>7658</v>
      </c>
      <c r="G131" s="8">
        <v>1013</v>
      </c>
      <c r="H131" s="9">
        <f t="shared" si="20"/>
        <v>16352</v>
      </c>
    </row>
    <row r="132" spans="1:8" x14ac:dyDescent="0.3">
      <c r="A132" s="175" t="s">
        <v>28</v>
      </c>
      <c r="B132" s="4" t="s">
        <v>0</v>
      </c>
      <c r="C132" s="5">
        <v>3</v>
      </c>
      <c r="D132" s="5">
        <v>2</v>
      </c>
      <c r="E132" s="5">
        <v>18</v>
      </c>
      <c r="F132" s="5">
        <v>14</v>
      </c>
      <c r="G132" s="5">
        <v>2</v>
      </c>
      <c r="H132" s="6">
        <f t="shared" si="20"/>
        <v>39</v>
      </c>
    </row>
    <row r="133" spans="1:8" x14ac:dyDescent="0.3">
      <c r="A133" s="175"/>
      <c r="B133" s="4" t="s">
        <v>1</v>
      </c>
      <c r="C133" s="5">
        <v>197</v>
      </c>
      <c r="D133" s="5">
        <v>27</v>
      </c>
      <c r="E133" s="5">
        <v>209</v>
      </c>
      <c r="F133" s="5">
        <v>392</v>
      </c>
      <c r="G133" s="5">
        <v>42</v>
      </c>
      <c r="H133" s="6">
        <f t="shared" si="20"/>
        <v>867</v>
      </c>
    </row>
    <row r="134" spans="1:8" x14ac:dyDescent="0.3">
      <c r="A134" s="175"/>
      <c r="B134" s="4" t="s">
        <v>2</v>
      </c>
      <c r="C134" s="5">
        <v>494</v>
      </c>
      <c r="D134" s="5">
        <v>58</v>
      </c>
      <c r="E134" s="5">
        <v>391</v>
      </c>
      <c r="F134" s="5">
        <v>725</v>
      </c>
      <c r="G134" s="5">
        <v>75</v>
      </c>
      <c r="H134" s="6">
        <f t="shared" si="20"/>
        <v>1743</v>
      </c>
    </row>
    <row r="135" spans="1:8" x14ac:dyDescent="0.3">
      <c r="A135" s="174" t="s">
        <v>29</v>
      </c>
      <c r="B135" s="7" t="s">
        <v>0</v>
      </c>
      <c r="C135" s="8">
        <v>1</v>
      </c>
      <c r="D135" s="8">
        <v>4</v>
      </c>
      <c r="E135" s="8">
        <v>9</v>
      </c>
      <c r="F135" s="8">
        <v>81</v>
      </c>
      <c r="G135" s="8">
        <v>28</v>
      </c>
      <c r="H135" s="9">
        <f t="shared" si="20"/>
        <v>123</v>
      </c>
    </row>
    <row r="136" spans="1:8" x14ac:dyDescent="0.3">
      <c r="A136" s="174"/>
      <c r="B136" s="7" t="s">
        <v>1</v>
      </c>
      <c r="C136" s="8">
        <v>172</v>
      </c>
      <c r="D136" s="8">
        <v>99</v>
      </c>
      <c r="E136" s="8">
        <v>395</v>
      </c>
      <c r="F136" s="8">
        <v>1674</v>
      </c>
      <c r="G136" s="8">
        <v>487</v>
      </c>
      <c r="H136" s="9">
        <f t="shared" si="20"/>
        <v>2827</v>
      </c>
    </row>
    <row r="137" spans="1:8" x14ac:dyDescent="0.3">
      <c r="A137" s="174"/>
      <c r="B137" s="7" t="s">
        <v>2</v>
      </c>
      <c r="C137" s="8">
        <v>368</v>
      </c>
      <c r="D137" s="8">
        <v>228</v>
      </c>
      <c r="E137" s="8">
        <v>743</v>
      </c>
      <c r="F137" s="8">
        <v>3130</v>
      </c>
      <c r="G137" s="8">
        <v>912</v>
      </c>
      <c r="H137" s="9">
        <f t="shared" si="20"/>
        <v>5381</v>
      </c>
    </row>
    <row r="138" spans="1:8" x14ac:dyDescent="0.3">
      <c r="A138" s="175" t="s">
        <v>30</v>
      </c>
      <c r="B138" s="4" t="s">
        <v>0</v>
      </c>
      <c r="C138" s="5">
        <v>0</v>
      </c>
      <c r="D138" s="5">
        <v>12</v>
      </c>
      <c r="E138" s="5">
        <v>33</v>
      </c>
      <c r="F138" s="5">
        <v>29</v>
      </c>
      <c r="G138" s="5">
        <v>8</v>
      </c>
      <c r="H138" s="6">
        <f t="shared" si="20"/>
        <v>82</v>
      </c>
    </row>
    <row r="139" spans="1:8" x14ac:dyDescent="0.3">
      <c r="A139" s="175"/>
      <c r="B139" s="4" t="s">
        <v>1</v>
      </c>
      <c r="C139" s="5">
        <v>0</v>
      </c>
      <c r="D139" s="5">
        <v>801</v>
      </c>
      <c r="E139" s="5">
        <v>665</v>
      </c>
      <c r="F139" s="5">
        <v>535</v>
      </c>
      <c r="G139" s="5">
        <v>68</v>
      </c>
      <c r="H139" s="6">
        <f t="shared" si="20"/>
        <v>2069</v>
      </c>
    </row>
    <row r="140" spans="1:8" x14ac:dyDescent="0.3">
      <c r="A140" s="175"/>
      <c r="B140" s="4" t="s">
        <v>2</v>
      </c>
      <c r="C140" s="5">
        <v>0</v>
      </c>
      <c r="D140" s="5">
        <v>1484</v>
      </c>
      <c r="E140" s="5">
        <v>1197</v>
      </c>
      <c r="F140" s="5">
        <v>1023</v>
      </c>
      <c r="G140" s="5">
        <v>132</v>
      </c>
      <c r="H140" s="6">
        <f t="shared" si="20"/>
        <v>3836</v>
      </c>
    </row>
    <row r="141" spans="1:8" x14ac:dyDescent="0.3">
      <c r="A141" s="176" t="s">
        <v>4</v>
      </c>
      <c r="B141" s="54" t="s">
        <v>0</v>
      </c>
      <c r="C141" s="53">
        <f t="shared" ref="C141:H141" si="21">C126+C129+C132+C135+C138</f>
        <v>10</v>
      </c>
      <c r="D141" s="53">
        <f t="shared" si="21"/>
        <v>38</v>
      </c>
      <c r="E141" s="53">
        <f t="shared" si="21"/>
        <v>125</v>
      </c>
      <c r="F141" s="53">
        <f t="shared" si="21"/>
        <v>291</v>
      </c>
      <c r="G141" s="53">
        <f t="shared" si="21"/>
        <v>68</v>
      </c>
      <c r="H141" s="53">
        <f t="shared" si="21"/>
        <v>532</v>
      </c>
    </row>
    <row r="142" spans="1:8" x14ac:dyDescent="0.3">
      <c r="A142" s="176"/>
      <c r="B142" s="54" t="s">
        <v>1</v>
      </c>
      <c r="C142" s="53">
        <f t="shared" ref="C142:H142" si="22">C127+C130+C133+C136+C139</f>
        <v>666</v>
      </c>
      <c r="D142" s="53">
        <f t="shared" si="22"/>
        <v>2810</v>
      </c>
      <c r="E142" s="53">
        <f t="shared" si="22"/>
        <v>3552</v>
      </c>
      <c r="F142" s="53">
        <f t="shared" si="22"/>
        <v>6928</v>
      </c>
      <c r="G142" s="53">
        <f t="shared" si="22"/>
        <v>1185</v>
      </c>
      <c r="H142" s="53">
        <f t="shared" si="22"/>
        <v>15141</v>
      </c>
    </row>
    <row r="143" spans="1:8" x14ac:dyDescent="0.3">
      <c r="A143" s="176"/>
      <c r="B143" s="54" t="s">
        <v>2</v>
      </c>
      <c r="C143" s="53">
        <f t="shared" ref="C143:H143" si="23">C128+C131+C134+C137+C140</f>
        <v>1472</v>
      </c>
      <c r="D143" s="53">
        <f t="shared" si="23"/>
        <v>5410</v>
      </c>
      <c r="E143" s="53">
        <f t="shared" si="23"/>
        <v>6751</v>
      </c>
      <c r="F143" s="53">
        <f t="shared" si="23"/>
        <v>13060</v>
      </c>
      <c r="G143" s="53">
        <f t="shared" si="23"/>
        <v>2230</v>
      </c>
      <c r="H143" s="53">
        <f t="shared" si="23"/>
        <v>28923</v>
      </c>
    </row>
    <row r="144" spans="1:8" x14ac:dyDescent="0.3">
      <c r="A144" s="179" t="s">
        <v>96</v>
      </c>
      <c r="B144" s="179"/>
      <c r="C144" s="179"/>
      <c r="D144" s="179"/>
      <c r="E144" s="179"/>
      <c r="F144" s="179"/>
    </row>
    <row r="145" spans="1:8" x14ac:dyDescent="0.3">
      <c r="A145" s="50"/>
      <c r="B145" s="50"/>
      <c r="C145" s="50"/>
      <c r="D145" s="50"/>
    </row>
    <row r="146" spans="1:8" x14ac:dyDescent="0.3">
      <c r="A146" s="50"/>
      <c r="B146" s="50"/>
      <c r="C146" s="50"/>
      <c r="D146" s="50"/>
    </row>
    <row r="147" spans="1:8" s="106" customFormat="1" ht="17.100000000000001" customHeight="1" x14ac:dyDescent="0.3">
      <c r="A147" s="178" t="s">
        <v>94</v>
      </c>
      <c r="B147" s="178"/>
      <c r="C147" s="178"/>
      <c r="D147" s="178"/>
      <c r="E147" s="178"/>
      <c r="F147" s="178"/>
      <c r="G147" s="178"/>
      <c r="H147" s="178"/>
    </row>
    <row r="148" spans="1:8" s="106" customFormat="1" ht="17.100000000000001" customHeight="1" x14ac:dyDescent="0.3">
      <c r="A148" s="178" t="s">
        <v>99</v>
      </c>
      <c r="B148" s="178"/>
      <c r="C148" s="178"/>
      <c r="D148" s="178"/>
      <c r="E148" s="178"/>
      <c r="F148" s="178"/>
      <c r="G148" s="178"/>
      <c r="H148" s="178"/>
    </row>
    <row r="149" spans="1:8" s="106" customFormat="1" ht="17.100000000000001" customHeight="1" x14ac:dyDescent="0.3">
      <c r="A149" s="112" t="s">
        <v>55</v>
      </c>
      <c r="B149" s="110"/>
      <c r="C149" s="110" t="s">
        <v>51</v>
      </c>
      <c r="D149" s="110" t="s">
        <v>52</v>
      </c>
      <c r="E149" s="110" t="s">
        <v>53</v>
      </c>
      <c r="F149" s="110" t="s">
        <v>54</v>
      </c>
      <c r="G149" s="110" t="s">
        <v>3</v>
      </c>
      <c r="H149" s="110" t="s">
        <v>4</v>
      </c>
    </row>
    <row r="150" spans="1:8" x14ac:dyDescent="0.3">
      <c r="A150" s="175" t="s">
        <v>26</v>
      </c>
      <c r="B150" s="4" t="s">
        <v>0</v>
      </c>
      <c r="C150" s="5">
        <v>3</v>
      </c>
      <c r="D150" s="5">
        <v>4</v>
      </c>
      <c r="E150" s="5">
        <v>10</v>
      </c>
      <c r="F150" s="5">
        <v>15</v>
      </c>
      <c r="G150" s="5">
        <v>5</v>
      </c>
      <c r="H150" s="6">
        <f t="shared" ref="H150:H164" si="24">SUM(C150:G150)</f>
        <v>37</v>
      </c>
    </row>
    <row r="151" spans="1:8" x14ac:dyDescent="0.3">
      <c r="A151" s="175"/>
      <c r="B151" s="4" t="s">
        <v>1</v>
      </c>
      <c r="C151" s="5">
        <v>69</v>
      </c>
      <c r="D151" s="5">
        <v>168</v>
      </c>
      <c r="E151" s="5">
        <v>256</v>
      </c>
      <c r="F151" s="5">
        <v>311</v>
      </c>
      <c r="G151" s="5">
        <v>67</v>
      </c>
      <c r="H151" s="6">
        <f t="shared" si="24"/>
        <v>871</v>
      </c>
    </row>
    <row r="152" spans="1:8" x14ac:dyDescent="0.3">
      <c r="A152" s="175"/>
      <c r="B152" s="4" t="s">
        <v>2</v>
      </c>
      <c r="C152" s="5">
        <v>151</v>
      </c>
      <c r="D152" s="5">
        <v>320</v>
      </c>
      <c r="E152" s="5">
        <v>474</v>
      </c>
      <c r="F152" s="5">
        <v>589</v>
      </c>
      <c r="G152" s="5">
        <v>128</v>
      </c>
      <c r="H152" s="6">
        <f t="shared" si="24"/>
        <v>1662</v>
      </c>
    </row>
    <row r="153" spans="1:8" x14ac:dyDescent="0.3">
      <c r="A153" s="174" t="s">
        <v>27</v>
      </c>
      <c r="B153" s="7" t="s">
        <v>0</v>
      </c>
      <c r="C153" s="8">
        <v>3</v>
      </c>
      <c r="D153" s="8">
        <v>15</v>
      </c>
      <c r="E153" s="8">
        <v>54</v>
      </c>
      <c r="F153" s="8">
        <v>149</v>
      </c>
      <c r="G153" s="8">
        <v>27</v>
      </c>
      <c r="H153" s="9">
        <f t="shared" si="24"/>
        <v>248</v>
      </c>
    </row>
    <row r="154" spans="1:8" x14ac:dyDescent="0.3">
      <c r="A154" s="174"/>
      <c r="B154" s="7" t="s">
        <v>1</v>
      </c>
      <c r="C154" s="8">
        <v>228</v>
      </c>
      <c r="D154" s="8">
        <v>1660</v>
      </c>
      <c r="E154" s="8">
        <v>2193</v>
      </c>
      <c r="F154" s="8">
        <v>3963</v>
      </c>
      <c r="G154" s="8">
        <v>548</v>
      </c>
      <c r="H154" s="9">
        <f t="shared" si="24"/>
        <v>8592</v>
      </c>
    </row>
    <row r="155" spans="1:8" x14ac:dyDescent="0.3">
      <c r="A155" s="174"/>
      <c r="B155" s="7" t="s">
        <v>2</v>
      </c>
      <c r="C155" s="8">
        <v>459</v>
      </c>
      <c r="D155" s="8">
        <v>3209</v>
      </c>
      <c r="E155" s="8">
        <v>4248</v>
      </c>
      <c r="F155" s="8">
        <v>7491</v>
      </c>
      <c r="G155" s="8">
        <v>1037</v>
      </c>
      <c r="H155" s="9">
        <f t="shared" si="24"/>
        <v>16444</v>
      </c>
    </row>
    <row r="156" spans="1:8" x14ac:dyDescent="0.3">
      <c r="A156" s="175" t="s">
        <v>28</v>
      </c>
      <c r="B156" s="4" t="s">
        <v>0</v>
      </c>
      <c r="C156" s="5">
        <v>3</v>
      </c>
      <c r="D156" s="5">
        <v>2</v>
      </c>
      <c r="E156" s="5">
        <v>18</v>
      </c>
      <c r="F156" s="5">
        <v>15</v>
      </c>
      <c r="G156" s="5">
        <v>2</v>
      </c>
      <c r="H156" s="6">
        <f t="shared" si="24"/>
        <v>40</v>
      </c>
    </row>
    <row r="157" spans="1:8" x14ac:dyDescent="0.3">
      <c r="A157" s="175"/>
      <c r="B157" s="4" t="s">
        <v>1</v>
      </c>
      <c r="C157" s="5">
        <v>197</v>
      </c>
      <c r="D157" s="5">
        <v>27</v>
      </c>
      <c r="E157" s="5">
        <v>209</v>
      </c>
      <c r="F157" s="5">
        <v>416</v>
      </c>
      <c r="G157" s="5">
        <v>42</v>
      </c>
      <c r="H157" s="6">
        <f t="shared" si="24"/>
        <v>891</v>
      </c>
    </row>
    <row r="158" spans="1:8" x14ac:dyDescent="0.3">
      <c r="A158" s="175"/>
      <c r="B158" s="4" t="s">
        <v>2</v>
      </c>
      <c r="C158" s="5">
        <v>494</v>
      </c>
      <c r="D158" s="5">
        <v>58</v>
      </c>
      <c r="E158" s="5">
        <v>391</v>
      </c>
      <c r="F158" s="5">
        <v>766</v>
      </c>
      <c r="G158" s="5">
        <v>75</v>
      </c>
      <c r="H158" s="6">
        <f t="shared" si="24"/>
        <v>1784</v>
      </c>
    </row>
    <row r="159" spans="1:8" x14ac:dyDescent="0.3">
      <c r="A159" s="174" t="s">
        <v>29</v>
      </c>
      <c r="B159" s="7" t="s">
        <v>0</v>
      </c>
      <c r="C159" s="8">
        <v>1</v>
      </c>
      <c r="D159" s="8">
        <v>4</v>
      </c>
      <c r="E159" s="8">
        <v>9</v>
      </c>
      <c r="F159" s="8">
        <v>87</v>
      </c>
      <c r="G159" s="8">
        <v>30</v>
      </c>
      <c r="H159" s="9">
        <f t="shared" si="24"/>
        <v>131</v>
      </c>
    </row>
    <row r="160" spans="1:8" x14ac:dyDescent="0.3">
      <c r="A160" s="174"/>
      <c r="B160" s="7" t="s">
        <v>1</v>
      </c>
      <c r="C160" s="8">
        <v>172</v>
      </c>
      <c r="D160" s="8">
        <v>99</v>
      </c>
      <c r="E160" s="8">
        <v>395</v>
      </c>
      <c r="F160" s="8">
        <v>1753</v>
      </c>
      <c r="G160" s="8">
        <v>503</v>
      </c>
      <c r="H160" s="9">
        <f t="shared" si="24"/>
        <v>2922</v>
      </c>
    </row>
    <row r="161" spans="1:8" x14ac:dyDescent="0.3">
      <c r="A161" s="174"/>
      <c r="B161" s="7" t="s">
        <v>2</v>
      </c>
      <c r="C161" s="8">
        <v>368</v>
      </c>
      <c r="D161" s="8">
        <v>228</v>
      </c>
      <c r="E161" s="8">
        <v>743</v>
      </c>
      <c r="F161" s="8">
        <v>3281</v>
      </c>
      <c r="G161" s="8">
        <v>945</v>
      </c>
      <c r="H161" s="9">
        <f t="shared" si="24"/>
        <v>5565</v>
      </c>
    </row>
    <row r="162" spans="1:8" x14ac:dyDescent="0.3">
      <c r="A162" s="175" t="s">
        <v>30</v>
      </c>
      <c r="B162" s="4" t="s">
        <v>0</v>
      </c>
      <c r="C162" s="5">
        <v>0</v>
      </c>
      <c r="D162" s="5">
        <v>11</v>
      </c>
      <c r="E162" s="5">
        <v>34</v>
      </c>
      <c r="F162" s="5">
        <v>29</v>
      </c>
      <c r="G162" s="5">
        <v>8</v>
      </c>
      <c r="H162" s="6">
        <f t="shared" si="24"/>
        <v>82</v>
      </c>
    </row>
    <row r="163" spans="1:8" x14ac:dyDescent="0.3">
      <c r="A163" s="175"/>
      <c r="B163" s="4" t="s">
        <v>1</v>
      </c>
      <c r="C163" s="5">
        <v>0</v>
      </c>
      <c r="D163" s="5">
        <v>624</v>
      </c>
      <c r="E163" s="5">
        <v>842</v>
      </c>
      <c r="F163" s="5">
        <v>535</v>
      </c>
      <c r="G163" s="5">
        <v>68</v>
      </c>
      <c r="H163" s="6">
        <f t="shared" si="24"/>
        <v>2069</v>
      </c>
    </row>
    <row r="164" spans="1:8" x14ac:dyDescent="0.3">
      <c r="A164" s="175"/>
      <c r="B164" s="4" t="s">
        <v>2</v>
      </c>
      <c r="C164" s="5">
        <v>0</v>
      </c>
      <c r="D164" s="5">
        <v>1152</v>
      </c>
      <c r="E164" s="5">
        <v>1529</v>
      </c>
      <c r="F164" s="5">
        <v>1023</v>
      </c>
      <c r="G164" s="5">
        <v>132</v>
      </c>
      <c r="H164" s="6">
        <f t="shared" si="24"/>
        <v>3836</v>
      </c>
    </row>
    <row r="165" spans="1:8" x14ac:dyDescent="0.3">
      <c r="A165" s="176" t="s">
        <v>4</v>
      </c>
      <c r="B165" s="54" t="s">
        <v>0</v>
      </c>
      <c r="C165" s="53">
        <f t="shared" ref="C165:H167" si="25">C150+C153+C156+C159+C162</f>
        <v>10</v>
      </c>
      <c r="D165" s="53">
        <f t="shared" si="25"/>
        <v>36</v>
      </c>
      <c r="E165" s="53">
        <f t="shared" si="25"/>
        <v>125</v>
      </c>
      <c r="F165" s="53">
        <f t="shared" si="25"/>
        <v>295</v>
      </c>
      <c r="G165" s="53">
        <f t="shared" si="25"/>
        <v>72</v>
      </c>
      <c r="H165" s="53">
        <f t="shared" si="25"/>
        <v>538</v>
      </c>
    </row>
    <row r="166" spans="1:8" x14ac:dyDescent="0.3">
      <c r="A166" s="176"/>
      <c r="B166" s="54" t="s">
        <v>1</v>
      </c>
      <c r="C166" s="53">
        <f t="shared" si="25"/>
        <v>666</v>
      </c>
      <c r="D166" s="53">
        <f t="shared" si="25"/>
        <v>2578</v>
      </c>
      <c r="E166" s="53">
        <f t="shared" si="25"/>
        <v>3895</v>
      </c>
      <c r="F166" s="53">
        <f t="shared" si="25"/>
        <v>6978</v>
      </c>
      <c r="G166" s="53">
        <f t="shared" si="25"/>
        <v>1228</v>
      </c>
      <c r="H166" s="53">
        <f t="shared" si="25"/>
        <v>15345</v>
      </c>
    </row>
    <row r="167" spans="1:8" x14ac:dyDescent="0.3">
      <c r="A167" s="176"/>
      <c r="B167" s="54" t="s">
        <v>2</v>
      </c>
      <c r="C167" s="53">
        <f t="shared" si="25"/>
        <v>1472</v>
      </c>
      <c r="D167" s="53">
        <f t="shared" si="25"/>
        <v>4967</v>
      </c>
      <c r="E167" s="53">
        <f t="shared" si="25"/>
        <v>7385</v>
      </c>
      <c r="F167" s="53">
        <f t="shared" si="25"/>
        <v>13150</v>
      </c>
      <c r="G167" s="53">
        <f t="shared" si="25"/>
        <v>2317</v>
      </c>
      <c r="H167" s="53">
        <f t="shared" si="25"/>
        <v>29291</v>
      </c>
    </row>
    <row r="168" spans="1:8" x14ac:dyDescent="0.3">
      <c r="A168" s="179" t="s">
        <v>96</v>
      </c>
      <c r="B168" s="179"/>
      <c r="C168" s="179"/>
      <c r="D168" s="179"/>
      <c r="E168" s="179"/>
      <c r="F168" s="179"/>
    </row>
    <row r="171" spans="1:8" s="106" customFormat="1" ht="17.100000000000001" customHeight="1" x14ac:dyDescent="0.3">
      <c r="A171" s="178" t="s">
        <v>94</v>
      </c>
      <c r="B171" s="178"/>
      <c r="C171" s="178"/>
      <c r="D171" s="178"/>
      <c r="E171" s="178"/>
      <c r="F171" s="178"/>
      <c r="G171" s="178"/>
      <c r="H171" s="178"/>
    </row>
    <row r="172" spans="1:8" s="106" customFormat="1" ht="17.100000000000001" customHeight="1" x14ac:dyDescent="0.3">
      <c r="A172" s="178" t="s">
        <v>100</v>
      </c>
      <c r="B172" s="178"/>
      <c r="C172" s="178"/>
      <c r="D172" s="178"/>
      <c r="E172" s="178"/>
      <c r="F172" s="178"/>
      <c r="G172" s="178"/>
      <c r="H172" s="178"/>
    </row>
    <row r="173" spans="1:8" s="106" customFormat="1" ht="17.100000000000001" customHeight="1" x14ac:dyDescent="0.3">
      <c r="A173" s="112" t="s">
        <v>55</v>
      </c>
      <c r="B173" s="110"/>
      <c r="C173" s="110" t="s">
        <v>51</v>
      </c>
      <c r="D173" s="110" t="s">
        <v>52</v>
      </c>
      <c r="E173" s="110" t="s">
        <v>53</v>
      </c>
      <c r="F173" s="110" t="s">
        <v>54</v>
      </c>
      <c r="G173" s="110" t="s">
        <v>3</v>
      </c>
      <c r="H173" s="110" t="s">
        <v>4</v>
      </c>
    </row>
    <row r="174" spans="1:8" x14ac:dyDescent="0.3">
      <c r="A174" s="175" t="s">
        <v>26</v>
      </c>
      <c r="B174" s="4" t="s">
        <v>0</v>
      </c>
      <c r="C174" s="5">
        <v>3</v>
      </c>
      <c r="D174" s="5">
        <v>3</v>
      </c>
      <c r="E174" s="5">
        <v>11</v>
      </c>
      <c r="F174" s="5">
        <v>15</v>
      </c>
      <c r="G174" s="5">
        <v>6</v>
      </c>
      <c r="H174" s="6">
        <f>SUM(C174:G174)</f>
        <v>38</v>
      </c>
    </row>
    <row r="175" spans="1:8" x14ac:dyDescent="0.3">
      <c r="A175" s="175"/>
      <c r="B175" s="4" t="s">
        <v>1</v>
      </c>
      <c r="C175" s="5">
        <v>69</v>
      </c>
      <c r="D175" s="5">
        <v>150</v>
      </c>
      <c r="E175" s="5">
        <v>259</v>
      </c>
      <c r="F175" s="5">
        <v>311</v>
      </c>
      <c r="G175" s="5">
        <v>77</v>
      </c>
      <c r="H175" s="6">
        <f t="shared" ref="H175:H188" si="26">SUM(C175:G175)</f>
        <v>866</v>
      </c>
    </row>
    <row r="176" spans="1:8" x14ac:dyDescent="0.3">
      <c r="A176" s="175"/>
      <c r="B176" s="4" t="s">
        <v>2</v>
      </c>
      <c r="C176" s="5">
        <v>151</v>
      </c>
      <c r="D176" s="5">
        <v>285</v>
      </c>
      <c r="E176" s="5">
        <v>483</v>
      </c>
      <c r="F176" s="5">
        <v>589</v>
      </c>
      <c r="G176" s="5">
        <v>144</v>
      </c>
      <c r="H176" s="6">
        <f t="shared" si="26"/>
        <v>1652</v>
      </c>
    </row>
    <row r="177" spans="1:8" x14ac:dyDescent="0.3">
      <c r="A177" s="174" t="s">
        <v>27</v>
      </c>
      <c r="B177" s="7" t="s">
        <v>0</v>
      </c>
      <c r="C177" s="8">
        <v>3</v>
      </c>
      <c r="D177" s="8">
        <v>15</v>
      </c>
      <c r="E177" s="8">
        <v>52</v>
      </c>
      <c r="F177" s="8">
        <v>150</v>
      </c>
      <c r="G177" s="8">
        <v>28</v>
      </c>
      <c r="H177" s="9">
        <f t="shared" si="26"/>
        <v>248</v>
      </c>
    </row>
    <row r="178" spans="1:8" x14ac:dyDescent="0.3">
      <c r="A178" s="174"/>
      <c r="B178" s="7" t="s">
        <v>1</v>
      </c>
      <c r="C178" s="8">
        <v>228</v>
      </c>
      <c r="D178" s="8">
        <v>1646</v>
      </c>
      <c r="E178" s="8">
        <v>2136</v>
      </c>
      <c r="F178" s="8">
        <v>4013</v>
      </c>
      <c r="G178" s="8">
        <v>556</v>
      </c>
      <c r="H178" s="9">
        <f t="shared" si="26"/>
        <v>8579</v>
      </c>
    </row>
    <row r="179" spans="1:8" x14ac:dyDescent="0.3">
      <c r="A179" s="174"/>
      <c r="B179" s="7" t="s">
        <v>2</v>
      </c>
      <c r="C179" s="8">
        <v>459</v>
      </c>
      <c r="D179" s="8">
        <v>3176</v>
      </c>
      <c r="E179" s="8">
        <v>4132</v>
      </c>
      <c r="F179" s="8">
        <v>7587</v>
      </c>
      <c r="G179" s="8">
        <v>1052</v>
      </c>
      <c r="H179" s="9">
        <f t="shared" si="26"/>
        <v>16406</v>
      </c>
    </row>
    <row r="180" spans="1:8" x14ac:dyDescent="0.3">
      <c r="A180" s="175" t="s">
        <v>28</v>
      </c>
      <c r="B180" s="4" t="s">
        <v>0</v>
      </c>
      <c r="C180" s="5">
        <v>3</v>
      </c>
      <c r="D180" s="5">
        <v>2</v>
      </c>
      <c r="E180" s="5">
        <v>17</v>
      </c>
      <c r="F180" s="5">
        <v>15</v>
      </c>
      <c r="G180" s="5">
        <v>2</v>
      </c>
      <c r="H180" s="6">
        <f t="shared" si="26"/>
        <v>39</v>
      </c>
    </row>
    <row r="181" spans="1:8" x14ac:dyDescent="0.3">
      <c r="A181" s="175"/>
      <c r="B181" s="4" t="s">
        <v>1</v>
      </c>
      <c r="C181" s="5">
        <v>197</v>
      </c>
      <c r="D181" s="5">
        <v>27</v>
      </c>
      <c r="E181" s="5">
        <v>203</v>
      </c>
      <c r="F181" s="5">
        <v>416</v>
      </c>
      <c r="G181" s="5">
        <v>42</v>
      </c>
      <c r="H181" s="6">
        <f t="shared" si="26"/>
        <v>885</v>
      </c>
    </row>
    <row r="182" spans="1:8" x14ac:dyDescent="0.3">
      <c r="A182" s="175"/>
      <c r="B182" s="4" t="s">
        <v>2</v>
      </c>
      <c r="C182" s="5">
        <v>494</v>
      </c>
      <c r="D182" s="5">
        <v>58</v>
      </c>
      <c r="E182" s="5">
        <v>379</v>
      </c>
      <c r="F182" s="5">
        <v>766</v>
      </c>
      <c r="G182" s="5">
        <v>75</v>
      </c>
      <c r="H182" s="6">
        <f t="shared" si="26"/>
        <v>1772</v>
      </c>
    </row>
    <row r="183" spans="1:8" x14ac:dyDescent="0.3">
      <c r="A183" s="174" t="s">
        <v>29</v>
      </c>
      <c r="B183" s="7" t="s">
        <v>0</v>
      </c>
      <c r="C183" s="8">
        <v>1</v>
      </c>
      <c r="D183" s="8">
        <v>4</v>
      </c>
      <c r="E183" s="8">
        <v>9</v>
      </c>
      <c r="F183" s="8">
        <v>89</v>
      </c>
      <c r="G183" s="8">
        <v>35</v>
      </c>
      <c r="H183" s="9">
        <f t="shared" si="26"/>
        <v>138</v>
      </c>
    </row>
    <row r="184" spans="1:8" x14ac:dyDescent="0.3">
      <c r="A184" s="174"/>
      <c r="B184" s="7" t="s">
        <v>1</v>
      </c>
      <c r="C184" s="8">
        <v>172</v>
      </c>
      <c r="D184" s="8">
        <v>99</v>
      </c>
      <c r="E184" s="8">
        <v>395</v>
      </c>
      <c r="F184" s="8">
        <v>1783</v>
      </c>
      <c r="G184" s="8">
        <v>584</v>
      </c>
      <c r="H184" s="9">
        <f t="shared" si="26"/>
        <v>3033</v>
      </c>
    </row>
    <row r="185" spans="1:8" x14ac:dyDescent="0.3">
      <c r="A185" s="174"/>
      <c r="B185" s="7" t="s">
        <v>2</v>
      </c>
      <c r="C185" s="8">
        <v>368</v>
      </c>
      <c r="D185" s="8">
        <v>228</v>
      </c>
      <c r="E185" s="8">
        <v>743</v>
      </c>
      <c r="F185" s="8">
        <v>3342</v>
      </c>
      <c r="G185" s="8">
        <v>1102</v>
      </c>
      <c r="H185" s="9">
        <f t="shared" si="26"/>
        <v>5783</v>
      </c>
    </row>
    <row r="186" spans="1:8" x14ac:dyDescent="0.3">
      <c r="A186" s="175" t="s">
        <v>30</v>
      </c>
      <c r="B186" s="4" t="s">
        <v>0</v>
      </c>
      <c r="C186" s="5">
        <v>0</v>
      </c>
      <c r="D186" s="5">
        <v>13</v>
      </c>
      <c r="E186" s="5">
        <v>32</v>
      </c>
      <c r="F186" s="5">
        <v>29</v>
      </c>
      <c r="G186" s="5">
        <v>7</v>
      </c>
      <c r="H186" s="6">
        <f t="shared" si="26"/>
        <v>81</v>
      </c>
    </row>
    <row r="187" spans="1:8" x14ac:dyDescent="0.3">
      <c r="A187" s="175"/>
      <c r="B187" s="4" t="s">
        <v>1</v>
      </c>
      <c r="C187" s="5">
        <v>0</v>
      </c>
      <c r="D187" s="5">
        <v>692</v>
      </c>
      <c r="E187" s="5">
        <v>828</v>
      </c>
      <c r="F187" s="5">
        <v>535</v>
      </c>
      <c r="G187" s="5">
        <v>62</v>
      </c>
      <c r="H187" s="6">
        <f t="shared" si="26"/>
        <v>2117</v>
      </c>
    </row>
    <row r="188" spans="1:8" x14ac:dyDescent="0.3">
      <c r="A188" s="175"/>
      <c r="B188" s="4" t="s">
        <v>2</v>
      </c>
      <c r="C188" s="5">
        <v>0</v>
      </c>
      <c r="D188" s="5">
        <v>1283</v>
      </c>
      <c r="E188" s="5">
        <v>1503</v>
      </c>
      <c r="F188" s="5">
        <v>1023</v>
      </c>
      <c r="G188" s="5">
        <v>119</v>
      </c>
      <c r="H188" s="6">
        <f t="shared" si="26"/>
        <v>3928</v>
      </c>
    </row>
    <row r="189" spans="1:8" x14ac:dyDescent="0.3">
      <c r="A189" s="176" t="s">
        <v>4</v>
      </c>
      <c r="B189" s="54" t="s">
        <v>0</v>
      </c>
      <c r="C189" s="53">
        <f t="shared" ref="C189:H189" si="27">C174+C177+C180+C183+C186</f>
        <v>10</v>
      </c>
      <c r="D189" s="53">
        <f t="shared" si="27"/>
        <v>37</v>
      </c>
      <c r="E189" s="53">
        <f t="shared" si="27"/>
        <v>121</v>
      </c>
      <c r="F189" s="53">
        <f t="shared" si="27"/>
        <v>298</v>
      </c>
      <c r="G189" s="53">
        <f t="shared" si="27"/>
        <v>78</v>
      </c>
      <c r="H189" s="53">
        <f t="shared" si="27"/>
        <v>544</v>
      </c>
    </row>
    <row r="190" spans="1:8" x14ac:dyDescent="0.3">
      <c r="A190" s="176"/>
      <c r="B190" s="54" t="s">
        <v>1</v>
      </c>
      <c r="C190" s="53">
        <f t="shared" ref="C190:H190" si="28">C175+C178+C181+C184+C187</f>
        <v>666</v>
      </c>
      <c r="D190" s="53">
        <f t="shared" si="28"/>
        <v>2614</v>
      </c>
      <c r="E190" s="53">
        <f t="shared" si="28"/>
        <v>3821</v>
      </c>
      <c r="F190" s="53">
        <f t="shared" si="28"/>
        <v>7058</v>
      </c>
      <c r="G190" s="53">
        <f t="shared" si="28"/>
        <v>1321</v>
      </c>
      <c r="H190" s="53">
        <f t="shared" si="28"/>
        <v>15480</v>
      </c>
    </row>
    <row r="191" spans="1:8" x14ac:dyDescent="0.3">
      <c r="A191" s="176"/>
      <c r="B191" s="54" t="s">
        <v>2</v>
      </c>
      <c r="C191" s="53">
        <f t="shared" ref="C191:H191" si="29">C176+C179+C182+C185+C188</f>
        <v>1472</v>
      </c>
      <c r="D191" s="53">
        <f t="shared" si="29"/>
        <v>5030</v>
      </c>
      <c r="E191" s="53">
        <f t="shared" si="29"/>
        <v>7240</v>
      </c>
      <c r="F191" s="53">
        <f t="shared" si="29"/>
        <v>13307</v>
      </c>
      <c r="G191" s="53">
        <f t="shared" si="29"/>
        <v>2492</v>
      </c>
      <c r="H191" s="53">
        <f t="shared" si="29"/>
        <v>29541</v>
      </c>
    </row>
    <row r="192" spans="1:8" x14ac:dyDescent="0.3">
      <c r="A192" s="179" t="s">
        <v>96</v>
      </c>
      <c r="B192" s="179"/>
      <c r="C192" s="179"/>
      <c r="D192" s="179"/>
      <c r="E192" s="179"/>
      <c r="F192" s="179"/>
    </row>
    <row r="195" spans="1:8" s="106" customFormat="1" ht="17.100000000000001" customHeight="1" x14ac:dyDescent="0.3">
      <c r="A195" s="178" t="s">
        <v>94</v>
      </c>
      <c r="B195" s="178"/>
      <c r="C195" s="178"/>
      <c r="D195" s="178"/>
      <c r="E195" s="178"/>
      <c r="F195" s="178"/>
      <c r="G195" s="178"/>
      <c r="H195" s="178"/>
    </row>
    <row r="196" spans="1:8" s="106" customFormat="1" ht="17.100000000000001" customHeight="1" x14ac:dyDescent="0.3">
      <c r="A196" s="178" t="s">
        <v>101</v>
      </c>
      <c r="B196" s="178"/>
      <c r="C196" s="178"/>
      <c r="D196" s="178"/>
      <c r="E196" s="178"/>
      <c r="F196" s="178"/>
      <c r="G196" s="178"/>
      <c r="H196" s="178"/>
    </row>
    <row r="197" spans="1:8" s="106" customFormat="1" ht="17.100000000000001" customHeight="1" x14ac:dyDescent="0.3">
      <c r="A197" s="112" t="s">
        <v>55</v>
      </c>
      <c r="B197" s="110"/>
      <c r="C197" s="110" t="s">
        <v>51</v>
      </c>
      <c r="D197" s="110" t="s">
        <v>52</v>
      </c>
      <c r="E197" s="110" t="s">
        <v>53</v>
      </c>
      <c r="F197" s="110" t="s">
        <v>54</v>
      </c>
      <c r="G197" s="110" t="s">
        <v>3</v>
      </c>
      <c r="H197" s="110" t="s">
        <v>4</v>
      </c>
    </row>
    <row r="198" spans="1:8" x14ac:dyDescent="0.3">
      <c r="A198" s="175" t="s">
        <v>26</v>
      </c>
      <c r="B198" s="4" t="s">
        <v>0</v>
      </c>
      <c r="C198" s="5">
        <v>3</v>
      </c>
      <c r="D198" s="5">
        <v>3</v>
      </c>
      <c r="E198" s="5">
        <v>10</v>
      </c>
      <c r="F198" s="5">
        <v>13</v>
      </c>
      <c r="G198" s="5">
        <v>7</v>
      </c>
      <c r="H198" s="6">
        <f>SUM(C198:G198)</f>
        <v>36</v>
      </c>
    </row>
    <row r="199" spans="1:8" x14ac:dyDescent="0.3">
      <c r="A199" s="175"/>
      <c r="B199" s="4" t="s">
        <v>1</v>
      </c>
      <c r="C199" s="5">
        <v>69</v>
      </c>
      <c r="D199" s="5">
        <v>150</v>
      </c>
      <c r="E199" s="5">
        <v>254</v>
      </c>
      <c r="F199" s="5">
        <v>297</v>
      </c>
      <c r="G199" s="5">
        <v>86</v>
      </c>
      <c r="H199" s="6">
        <f t="shared" ref="H199:H212" si="30">SUM(C199:G199)</f>
        <v>856</v>
      </c>
    </row>
    <row r="200" spans="1:8" x14ac:dyDescent="0.3">
      <c r="A200" s="175"/>
      <c r="B200" s="4" t="s">
        <v>2</v>
      </c>
      <c r="C200" s="5">
        <v>151</v>
      </c>
      <c r="D200" s="5">
        <v>285</v>
      </c>
      <c r="E200" s="5">
        <v>473</v>
      </c>
      <c r="F200" s="5">
        <v>561</v>
      </c>
      <c r="G200" s="5">
        <v>157</v>
      </c>
      <c r="H200" s="6">
        <f t="shared" si="30"/>
        <v>1627</v>
      </c>
    </row>
    <row r="201" spans="1:8" x14ac:dyDescent="0.3">
      <c r="A201" s="174" t="s">
        <v>27</v>
      </c>
      <c r="B201" s="7" t="s">
        <v>0</v>
      </c>
      <c r="C201" s="8">
        <v>3</v>
      </c>
      <c r="D201" s="8">
        <v>14</v>
      </c>
      <c r="E201" s="8">
        <v>50</v>
      </c>
      <c r="F201" s="8">
        <v>155</v>
      </c>
      <c r="G201" s="8">
        <v>29</v>
      </c>
      <c r="H201" s="9">
        <f t="shared" si="30"/>
        <v>251</v>
      </c>
    </row>
    <row r="202" spans="1:8" x14ac:dyDescent="0.3">
      <c r="A202" s="174"/>
      <c r="B202" s="7" t="s">
        <v>1</v>
      </c>
      <c r="C202" s="8">
        <v>228</v>
      </c>
      <c r="D202" s="8">
        <v>1615</v>
      </c>
      <c r="E202" s="8">
        <v>2236</v>
      </c>
      <c r="F202" s="8">
        <v>4124</v>
      </c>
      <c r="G202" s="8">
        <v>570</v>
      </c>
      <c r="H202" s="9">
        <f t="shared" si="30"/>
        <v>8773</v>
      </c>
    </row>
    <row r="203" spans="1:8" x14ac:dyDescent="0.3">
      <c r="A203" s="174"/>
      <c r="B203" s="7" t="s">
        <v>2</v>
      </c>
      <c r="C203" s="8">
        <v>459</v>
      </c>
      <c r="D203" s="8">
        <v>3120</v>
      </c>
      <c r="E203" s="8">
        <v>4313</v>
      </c>
      <c r="F203" s="8">
        <v>7803</v>
      </c>
      <c r="G203" s="8">
        <v>1081</v>
      </c>
      <c r="H203" s="9">
        <f t="shared" si="30"/>
        <v>16776</v>
      </c>
    </row>
    <row r="204" spans="1:8" x14ac:dyDescent="0.3">
      <c r="A204" s="175" t="s">
        <v>28</v>
      </c>
      <c r="B204" s="4" t="s">
        <v>0</v>
      </c>
      <c r="C204" s="5">
        <v>3</v>
      </c>
      <c r="D204" s="5">
        <v>1</v>
      </c>
      <c r="E204" s="5">
        <v>16</v>
      </c>
      <c r="F204" s="5">
        <v>14</v>
      </c>
      <c r="G204" s="5">
        <v>2</v>
      </c>
      <c r="H204" s="6">
        <f t="shared" si="30"/>
        <v>36</v>
      </c>
    </row>
    <row r="205" spans="1:8" x14ac:dyDescent="0.3">
      <c r="A205" s="175"/>
      <c r="B205" s="4" t="s">
        <v>1</v>
      </c>
      <c r="C205" s="5">
        <v>197</v>
      </c>
      <c r="D205" s="5">
        <v>20</v>
      </c>
      <c r="E205" s="5">
        <v>181</v>
      </c>
      <c r="F205" s="5">
        <v>387</v>
      </c>
      <c r="G205" s="5">
        <v>42</v>
      </c>
      <c r="H205" s="6">
        <f t="shared" si="30"/>
        <v>827</v>
      </c>
    </row>
    <row r="206" spans="1:8" x14ac:dyDescent="0.3">
      <c r="A206" s="175"/>
      <c r="B206" s="4" t="s">
        <v>2</v>
      </c>
      <c r="C206" s="5">
        <v>494</v>
      </c>
      <c r="D206" s="5">
        <v>44</v>
      </c>
      <c r="E206" s="5">
        <v>335</v>
      </c>
      <c r="F206" s="5">
        <v>711</v>
      </c>
      <c r="G206" s="5">
        <v>75</v>
      </c>
      <c r="H206" s="6">
        <f t="shared" si="30"/>
        <v>1659</v>
      </c>
    </row>
    <row r="207" spans="1:8" x14ac:dyDescent="0.3">
      <c r="A207" s="174" t="s">
        <v>29</v>
      </c>
      <c r="B207" s="7" t="s">
        <v>0</v>
      </c>
      <c r="C207" s="8">
        <v>1</v>
      </c>
      <c r="D207" s="8">
        <v>4</v>
      </c>
      <c r="E207" s="8">
        <v>9</v>
      </c>
      <c r="F207" s="8">
        <v>92</v>
      </c>
      <c r="G207" s="8">
        <v>39</v>
      </c>
      <c r="H207" s="9">
        <f t="shared" si="30"/>
        <v>145</v>
      </c>
    </row>
    <row r="208" spans="1:8" x14ac:dyDescent="0.3">
      <c r="A208" s="174"/>
      <c r="B208" s="7" t="s">
        <v>1</v>
      </c>
      <c r="C208" s="8">
        <v>172</v>
      </c>
      <c r="D208" s="8">
        <v>99</v>
      </c>
      <c r="E208" s="8">
        <v>425</v>
      </c>
      <c r="F208" s="8">
        <v>1864</v>
      </c>
      <c r="G208" s="8">
        <v>639</v>
      </c>
      <c r="H208" s="9">
        <f t="shared" si="30"/>
        <v>3199</v>
      </c>
    </row>
    <row r="209" spans="1:8" x14ac:dyDescent="0.3">
      <c r="A209" s="174"/>
      <c r="B209" s="7" t="s">
        <v>2</v>
      </c>
      <c r="C209" s="8">
        <v>368</v>
      </c>
      <c r="D209" s="8">
        <v>228</v>
      </c>
      <c r="E209" s="8">
        <v>801</v>
      </c>
      <c r="F209" s="8">
        <v>3486</v>
      </c>
      <c r="G209" s="8">
        <v>1199</v>
      </c>
      <c r="H209" s="9">
        <f t="shared" si="30"/>
        <v>6082</v>
      </c>
    </row>
    <row r="210" spans="1:8" x14ac:dyDescent="0.3">
      <c r="A210" s="175" t="s">
        <v>30</v>
      </c>
      <c r="B210" s="4" t="s">
        <v>0</v>
      </c>
      <c r="C210" s="5">
        <v>0</v>
      </c>
      <c r="D210" s="5">
        <v>13</v>
      </c>
      <c r="E210" s="5">
        <v>32</v>
      </c>
      <c r="F210" s="5">
        <v>30</v>
      </c>
      <c r="G210" s="5">
        <v>10</v>
      </c>
      <c r="H210" s="6">
        <f t="shared" si="30"/>
        <v>85</v>
      </c>
    </row>
    <row r="211" spans="1:8" x14ac:dyDescent="0.3">
      <c r="A211" s="175"/>
      <c r="B211" s="4" t="s">
        <v>1</v>
      </c>
      <c r="C211" s="5">
        <v>0</v>
      </c>
      <c r="D211" s="5">
        <v>691</v>
      </c>
      <c r="E211" s="5">
        <v>835</v>
      </c>
      <c r="F211" s="5">
        <v>550</v>
      </c>
      <c r="G211" s="5">
        <v>90</v>
      </c>
      <c r="H211" s="6">
        <f t="shared" si="30"/>
        <v>2166</v>
      </c>
    </row>
    <row r="212" spans="1:8" x14ac:dyDescent="0.3">
      <c r="A212" s="175"/>
      <c r="B212" s="4" t="s">
        <v>2</v>
      </c>
      <c r="C212" s="5">
        <v>0</v>
      </c>
      <c r="D212" s="5">
        <v>1283</v>
      </c>
      <c r="E212" s="5">
        <v>1520</v>
      </c>
      <c r="F212" s="5">
        <v>1047</v>
      </c>
      <c r="G212" s="5">
        <v>179</v>
      </c>
      <c r="H212" s="6">
        <f t="shared" si="30"/>
        <v>4029</v>
      </c>
    </row>
    <row r="213" spans="1:8" x14ac:dyDescent="0.3">
      <c r="A213" s="176" t="s">
        <v>4</v>
      </c>
      <c r="B213" s="54" t="s">
        <v>0</v>
      </c>
      <c r="C213" s="53">
        <f t="shared" ref="C213:H213" si="31">C198+C201+C204+C207+C210</f>
        <v>10</v>
      </c>
      <c r="D213" s="53">
        <f t="shared" si="31"/>
        <v>35</v>
      </c>
      <c r="E213" s="53">
        <f t="shared" si="31"/>
        <v>117</v>
      </c>
      <c r="F213" s="53">
        <f t="shared" si="31"/>
        <v>304</v>
      </c>
      <c r="G213" s="53">
        <f t="shared" si="31"/>
        <v>87</v>
      </c>
      <c r="H213" s="53">
        <f t="shared" si="31"/>
        <v>553</v>
      </c>
    </row>
    <row r="214" spans="1:8" x14ac:dyDescent="0.3">
      <c r="A214" s="176"/>
      <c r="B214" s="54" t="s">
        <v>1</v>
      </c>
      <c r="C214" s="53">
        <f t="shared" ref="C214:H214" si="32">C199+C202+C205+C208+C211</f>
        <v>666</v>
      </c>
      <c r="D214" s="53">
        <f t="shared" si="32"/>
        <v>2575</v>
      </c>
      <c r="E214" s="53">
        <f t="shared" si="32"/>
        <v>3931</v>
      </c>
      <c r="F214" s="53">
        <f t="shared" si="32"/>
        <v>7222</v>
      </c>
      <c r="G214" s="53">
        <f t="shared" si="32"/>
        <v>1427</v>
      </c>
      <c r="H214" s="53">
        <f t="shared" si="32"/>
        <v>15821</v>
      </c>
    </row>
    <row r="215" spans="1:8" x14ac:dyDescent="0.3">
      <c r="A215" s="176"/>
      <c r="B215" s="54" t="s">
        <v>2</v>
      </c>
      <c r="C215" s="53">
        <f t="shared" ref="C215:H215" si="33">C200+C203+C206+C209+C212</f>
        <v>1472</v>
      </c>
      <c r="D215" s="53">
        <f t="shared" si="33"/>
        <v>4960</v>
      </c>
      <c r="E215" s="53">
        <f t="shared" si="33"/>
        <v>7442</v>
      </c>
      <c r="F215" s="53">
        <f t="shared" si="33"/>
        <v>13608</v>
      </c>
      <c r="G215" s="53">
        <f t="shared" si="33"/>
        <v>2691</v>
      </c>
      <c r="H215" s="53">
        <f t="shared" si="33"/>
        <v>30173</v>
      </c>
    </row>
    <row r="216" spans="1:8" x14ac:dyDescent="0.3">
      <c r="A216" s="179" t="s">
        <v>96</v>
      </c>
      <c r="B216" s="179"/>
      <c r="C216" s="179"/>
      <c r="D216" s="179"/>
      <c r="E216" s="179"/>
      <c r="F216" s="179"/>
    </row>
    <row r="219" spans="1:8" s="106" customFormat="1" ht="17.100000000000001" customHeight="1" x14ac:dyDescent="0.3">
      <c r="A219" s="178" t="s">
        <v>102</v>
      </c>
      <c r="B219" s="178"/>
      <c r="C219" s="178"/>
      <c r="D219" s="178"/>
      <c r="E219" s="178"/>
      <c r="F219" s="178"/>
      <c r="G219" s="178"/>
      <c r="H219" s="178"/>
    </row>
    <row r="220" spans="1:8" s="106" customFormat="1" ht="17.100000000000001" customHeight="1" x14ac:dyDescent="0.3">
      <c r="A220" s="178" t="s">
        <v>103</v>
      </c>
      <c r="B220" s="178"/>
      <c r="C220" s="178"/>
      <c r="D220" s="178"/>
      <c r="E220" s="178"/>
      <c r="F220" s="178"/>
      <c r="G220" s="178"/>
      <c r="H220" s="178"/>
    </row>
    <row r="221" spans="1:8" s="106" customFormat="1" ht="17.100000000000001" customHeight="1" x14ac:dyDescent="0.3">
      <c r="A221" s="112" t="s">
        <v>55</v>
      </c>
      <c r="B221" s="110"/>
      <c r="C221" s="110" t="s">
        <v>51</v>
      </c>
      <c r="D221" s="110" t="s">
        <v>52</v>
      </c>
      <c r="E221" s="110" t="s">
        <v>53</v>
      </c>
      <c r="F221" s="110" t="s">
        <v>54</v>
      </c>
      <c r="G221" s="110" t="s">
        <v>3</v>
      </c>
      <c r="H221" s="110" t="s">
        <v>4</v>
      </c>
    </row>
    <row r="222" spans="1:8" x14ac:dyDescent="0.3">
      <c r="A222" s="175" t="s">
        <v>26</v>
      </c>
      <c r="B222" s="4" t="s">
        <v>0</v>
      </c>
      <c r="C222" s="5">
        <v>3</v>
      </c>
      <c r="D222" s="5">
        <v>3</v>
      </c>
      <c r="E222" s="5">
        <v>10</v>
      </c>
      <c r="F222" s="5">
        <v>13</v>
      </c>
      <c r="G222" s="5">
        <v>7</v>
      </c>
      <c r="H222" s="6">
        <f>SUM(C222:G222)</f>
        <v>36</v>
      </c>
    </row>
    <row r="223" spans="1:8" x14ac:dyDescent="0.3">
      <c r="A223" s="175"/>
      <c r="B223" s="4" t="s">
        <v>1</v>
      </c>
      <c r="C223" s="5">
        <v>69</v>
      </c>
      <c r="D223" s="5">
        <v>150</v>
      </c>
      <c r="E223" s="5">
        <v>254</v>
      </c>
      <c r="F223" s="5">
        <v>297</v>
      </c>
      <c r="G223" s="5">
        <v>86</v>
      </c>
      <c r="H223" s="6">
        <f t="shared" ref="H223:H236" si="34">SUM(C223:G223)</f>
        <v>856</v>
      </c>
    </row>
    <row r="224" spans="1:8" x14ac:dyDescent="0.3">
      <c r="A224" s="175"/>
      <c r="B224" s="4" t="s">
        <v>2</v>
      </c>
      <c r="C224" s="5">
        <v>151</v>
      </c>
      <c r="D224" s="5">
        <v>285</v>
      </c>
      <c r="E224" s="5">
        <v>473</v>
      </c>
      <c r="F224" s="5">
        <v>561</v>
      </c>
      <c r="G224" s="5">
        <v>157</v>
      </c>
      <c r="H224" s="6">
        <f t="shared" si="34"/>
        <v>1627</v>
      </c>
    </row>
    <row r="225" spans="1:8" x14ac:dyDescent="0.3">
      <c r="A225" s="174" t="s">
        <v>27</v>
      </c>
      <c r="B225" s="7" t="s">
        <v>0</v>
      </c>
      <c r="C225" s="8">
        <v>3</v>
      </c>
      <c r="D225" s="8">
        <v>14</v>
      </c>
      <c r="E225" s="8">
        <v>50</v>
      </c>
      <c r="F225" s="8">
        <v>156</v>
      </c>
      <c r="G225" s="8">
        <v>29</v>
      </c>
      <c r="H225" s="9">
        <f t="shared" si="34"/>
        <v>252</v>
      </c>
    </row>
    <row r="226" spans="1:8" x14ac:dyDescent="0.3">
      <c r="A226" s="174"/>
      <c r="B226" s="7" t="s">
        <v>1</v>
      </c>
      <c r="C226" s="8">
        <v>228</v>
      </c>
      <c r="D226" s="8">
        <v>1605</v>
      </c>
      <c r="E226" s="8">
        <v>2236</v>
      </c>
      <c r="F226" s="8">
        <v>4135</v>
      </c>
      <c r="G226" s="8">
        <v>570</v>
      </c>
      <c r="H226" s="9">
        <f t="shared" si="34"/>
        <v>8774</v>
      </c>
    </row>
    <row r="227" spans="1:8" x14ac:dyDescent="0.3">
      <c r="A227" s="174"/>
      <c r="B227" s="7" t="s">
        <v>2</v>
      </c>
      <c r="C227" s="8">
        <v>459</v>
      </c>
      <c r="D227" s="8">
        <v>3120</v>
      </c>
      <c r="E227" s="8">
        <v>4313</v>
      </c>
      <c r="F227" s="8">
        <v>7827</v>
      </c>
      <c r="G227" s="8">
        <v>1081</v>
      </c>
      <c r="H227" s="9">
        <f t="shared" si="34"/>
        <v>16800</v>
      </c>
    </row>
    <row r="228" spans="1:8" x14ac:dyDescent="0.3">
      <c r="A228" s="175" t="s">
        <v>28</v>
      </c>
      <c r="B228" s="4" t="s">
        <v>0</v>
      </c>
      <c r="C228" s="5">
        <v>3</v>
      </c>
      <c r="D228" s="5">
        <v>1</v>
      </c>
      <c r="E228" s="5">
        <v>14</v>
      </c>
      <c r="F228" s="5">
        <v>14</v>
      </c>
      <c r="G228" s="5">
        <v>2</v>
      </c>
      <c r="H228" s="6">
        <f t="shared" si="34"/>
        <v>34</v>
      </c>
    </row>
    <row r="229" spans="1:8" x14ac:dyDescent="0.3">
      <c r="A229" s="175"/>
      <c r="B229" s="4" t="s">
        <v>1</v>
      </c>
      <c r="C229" s="5">
        <v>197</v>
      </c>
      <c r="D229" s="5">
        <v>20</v>
      </c>
      <c r="E229" s="5">
        <v>164</v>
      </c>
      <c r="F229" s="5">
        <v>387</v>
      </c>
      <c r="G229" s="5">
        <v>42</v>
      </c>
      <c r="H229" s="6">
        <f t="shared" si="34"/>
        <v>810</v>
      </c>
    </row>
    <row r="230" spans="1:8" x14ac:dyDescent="0.3">
      <c r="A230" s="175"/>
      <c r="B230" s="4" t="s">
        <v>2</v>
      </c>
      <c r="C230" s="5">
        <v>494</v>
      </c>
      <c r="D230" s="5">
        <v>44</v>
      </c>
      <c r="E230" s="5">
        <v>305</v>
      </c>
      <c r="F230" s="5">
        <v>711</v>
      </c>
      <c r="G230" s="5">
        <v>75</v>
      </c>
      <c r="H230" s="6">
        <f t="shared" si="34"/>
        <v>1629</v>
      </c>
    </row>
    <row r="231" spans="1:8" x14ac:dyDescent="0.3">
      <c r="A231" s="174" t="s">
        <v>29</v>
      </c>
      <c r="B231" s="7" t="s">
        <v>0</v>
      </c>
      <c r="C231" s="8">
        <v>1</v>
      </c>
      <c r="D231" s="8">
        <v>5</v>
      </c>
      <c r="E231" s="8">
        <v>9</v>
      </c>
      <c r="F231" s="8">
        <v>92</v>
      </c>
      <c r="G231" s="8">
        <v>39</v>
      </c>
      <c r="H231" s="9">
        <f t="shared" si="34"/>
        <v>146</v>
      </c>
    </row>
    <row r="232" spans="1:8" x14ac:dyDescent="0.3">
      <c r="A232" s="174"/>
      <c r="B232" s="7" t="s">
        <v>1</v>
      </c>
      <c r="C232" s="8">
        <v>172</v>
      </c>
      <c r="D232" s="8">
        <v>295</v>
      </c>
      <c r="E232" s="8">
        <v>425</v>
      </c>
      <c r="F232" s="8">
        <v>1864</v>
      </c>
      <c r="G232" s="8">
        <v>639</v>
      </c>
      <c r="H232" s="9">
        <f t="shared" si="34"/>
        <v>3395</v>
      </c>
    </row>
    <row r="233" spans="1:8" x14ac:dyDescent="0.3">
      <c r="A233" s="174"/>
      <c r="B233" s="7" t="s">
        <v>2</v>
      </c>
      <c r="C233" s="8">
        <v>368</v>
      </c>
      <c r="D233" s="8">
        <v>600</v>
      </c>
      <c r="E233" s="8">
        <v>801</v>
      </c>
      <c r="F233" s="8">
        <v>3486</v>
      </c>
      <c r="G233" s="8">
        <v>1200</v>
      </c>
      <c r="H233" s="9">
        <f t="shared" si="34"/>
        <v>6455</v>
      </c>
    </row>
    <row r="234" spans="1:8" x14ac:dyDescent="0.3">
      <c r="A234" s="175" t="s">
        <v>30</v>
      </c>
      <c r="B234" s="4" t="s">
        <v>0</v>
      </c>
      <c r="C234" s="5">
        <v>0</v>
      </c>
      <c r="D234" s="5">
        <v>13</v>
      </c>
      <c r="E234" s="5">
        <v>32</v>
      </c>
      <c r="F234" s="5">
        <v>30</v>
      </c>
      <c r="G234" s="5">
        <v>10</v>
      </c>
      <c r="H234" s="6">
        <f t="shared" si="34"/>
        <v>85</v>
      </c>
    </row>
    <row r="235" spans="1:8" x14ac:dyDescent="0.3">
      <c r="A235" s="175"/>
      <c r="B235" s="4" t="s">
        <v>1</v>
      </c>
      <c r="C235" s="5">
        <v>0</v>
      </c>
      <c r="D235" s="5">
        <v>691</v>
      </c>
      <c r="E235" s="5">
        <v>835</v>
      </c>
      <c r="F235" s="5">
        <v>550</v>
      </c>
      <c r="G235" s="5">
        <v>90</v>
      </c>
      <c r="H235" s="6">
        <f t="shared" si="34"/>
        <v>2166</v>
      </c>
    </row>
    <row r="236" spans="1:8" x14ac:dyDescent="0.3">
      <c r="A236" s="175"/>
      <c r="B236" s="4" t="s">
        <v>2</v>
      </c>
      <c r="C236" s="5">
        <v>0</v>
      </c>
      <c r="D236" s="5">
        <v>1283</v>
      </c>
      <c r="E236" s="5">
        <v>1520</v>
      </c>
      <c r="F236" s="5">
        <v>1047</v>
      </c>
      <c r="G236" s="5">
        <v>179</v>
      </c>
      <c r="H236" s="6">
        <f t="shared" si="34"/>
        <v>4029</v>
      </c>
    </row>
    <row r="237" spans="1:8" x14ac:dyDescent="0.3">
      <c r="A237" s="176" t="s">
        <v>4</v>
      </c>
      <c r="B237" s="54" t="s">
        <v>0</v>
      </c>
      <c r="C237" s="53">
        <f t="shared" ref="C237:H237" si="35">C222+C225+C228+C231+C234</f>
        <v>10</v>
      </c>
      <c r="D237" s="53">
        <f t="shared" si="35"/>
        <v>36</v>
      </c>
      <c r="E237" s="53">
        <f t="shared" si="35"/>
        <v>115</v>
      </c>
      <c r="F237" s="53">
        <f t="shared" si="35"/>
        <v>305</v>
      </c>
      <c r="G237" s="53">
        <f t="shared" si="35"/>
        <v>87</v>
      </c>
      <c r="H237" s="53">
        <f t="shared" si="35"/>
        <v>553</v>
      </c>
    </row>
    <row r="238" spans="1:8" x14ac:dyDescent="0.3">
      <c r="A238" s="176"/>
      <c r="B238" s="54" t="s">
        <v>1</v>
      </c>
      <c r="C238" s="53">
        <f t="shared" ref="C238:H238" si="36">C223+C226+C229+C232+C235</f>
        <v>666</v>
      </c>
      <c r="D238" s="53">
        <f t="shared" si="36"/>
        <v>2761</v>
      </c>
      <c r="E238" s="53">
        <f t="shared" si="36"/>
        <v>3914</v>
      </c>
      <c r="F238" s="53">
        <f t="shared" si="36"/>
        <v>7233</v>
      </c>
      <c r="G238" s="53">
        <f t="shared" si="36"/>
        <v>1427</v>
      </c>
      <c r="H238" s="53">
        <f t="shared" si="36"/>
        <v>16001</v>
      </c>
    </row>
    <row r="239" spans="1:8" x14ac:dyDescent="0.3">
      <c r="A239" s="176"/>
      <c r="B239" s="54" t="s">
        <v>2</v>
      </c>
      <c r="C239" s="53">
        <f t="shared" ref="C239:H239" si="37">C224+C227+C230+C233+C236</f>
        <v>1472</v>
      </c>
      <c r="D239" s="53">
        <f t="shared" si="37"/>
        <v>5332</v>
      </c>
      <c r="E239" s="53">
        <f t="shared" si="37"/>
        <v>7412</v>
      </c>
      <c r="F239" s="53">
        <f t="shared" si="37"/>
        <v>13632</v>
      </c>
      <c r="G239" s="53">
        <f t="shared" si="37"/>
        <v>2692</v>
      </c>
      <c r="H239" s="53">
        <f t="shared" si="37"/>
        <v>30540</v>
      </c>
    </row>
    <row r="240" spans="1:8" x14ac:dyDescent="0.3">
      <c r="A240" s="179" t="s">
        <v>96</v>
      </c>
      <c r="B240" s="179"/>
      <c r="C240" s="179"/>
      <c r="D240" s="179"/>
      <c r="E240" s="179"/>
      <c r="F240" s="179"/>
    </row>
    <row r="243" spans="1:8" s="106" customFormat="1" ht="17.100000000000001" customHeight="1" x14ac:dyDescent="0.3">
      <c r="A243" s="178" t="s">
        <v>102</v>
      </c>
      <c r="B243" s="178"/>
      <c r="C243" s="178"/>
      <c r="D243" s="178"/>
      <c r="E243" s="178"/>
      <c r="F243" s="178"/>
      <c r="G243" s="178"/>
      <c r="H243" s="178"/>
    </row>
    <row r="244" spans="1:8" s="106" customFormat="1" ht="17.100000000000001" customHeight="1" x14ac:dyDescent="0.3">
      <c r="A244" s="178" t="s">
        <v>104</v>
      </c>
      <c r="B244" s="178"/>
      <c r="C244" s="178"/>
      <c r="D244" s="178"/>
      <c r="E244" s="178"/>
      <c r="F244" s="178"/>
      <c r="G244" s="178"/>
      <c r="H244" s="178"/>
    </row>
    <row r="245" spans="1:8" s="106" customFormat="1" ht="17.100000000000001" customHeight="1" x14ac:dyDescent="0.3">
      <c r="A245" s="112" t="s">
        <v>55</v>
      </c>
      <c r="B245" s="110"/>
      <c r="C245" s="110" t="s">
        <v>51</v>
      </c>
      <c r="D245" s="110" t="s">
        <v>52</v>
      </c>
      <c r="E245" s="110" t="s">
        <v>53</v>
      </c>
      <c r="F245" s="110" t="s">
        <v>54</v>
      </c>
      <c r="G245" s="110" t="s">
        <v>3</v>
      </c>
      <c r="H245" s="110" t="s">
        <v>4</v>
      </c>
    </row>
    <row r="246" spans="1:8" x14ac:dyDescent="0.3">
      <c r="A246" s="175" t="s">
        <v>26</v>
      </c>
      <c r="B246" s="4" t="s">
        <v>0</v>
      </c>
      <c r="C246" s="5">
        <v>3</v>
      </c>
      <c r="D246" s="5">
        <v>2</v>
      </c>
      <c r="E246" s="5">
        <v>11</v>
      </c>
      <c r="F246" s="5">
        <v>12</v>
      </c>
      <c r="G246" s="5">
        <v>7</v>
      </c>
      <c r="H246" s="6">
        <f>SUM(C246:G246)</f>
        <v>35</v>
      </c>
    </row>
    <row r="247" spans="1:8" x14ac:dyDescent="0.3">
      <c r="A247" s="175"/>
      <c r="B247" s="4" t="s">
        <v>1</v>
      </c>
      <c r="C247" s="5">
        <v>69</v>
      </c>
      <c r="D247" s="5">
        <v>49</v>
      </c>
      <c r="E247" s="5">
        <v>315</v>
      </c>
      <c r="F247" s="5">
        <v>280</v>
      </c>
      <c r="G247" s="5">
        <v>86</v>
      </c>
      <c r="H247" s="6">
        <f t="shared" ref="H247:H260" si="38">SUM(C247:G247)</f>
        <v>799</v>
      </c>
    </row>
    <row r="248" spans="1:8" x14ac:dyDescent="0.3">
      <c r="A248" s="175"/>
      <c r="B248" s="4" t="s">
        <v>2</v>
      </c>
      <c r="C248" s="5">
        <v>151</v>
      </c>
      <c r="D248" s="5">
        <v>88</v>
      </c>
      <c r="E248" s="5">
        <v>589</v>
      </c>
      <c r="F248" s="5">
        <v>531</v>
      </c>
      <c r="G248" s="5">
        <v>157</v>
      </c>
      <c r="H248" s="6">
        <f t="shared" si="38"/>
        <v>1516</v>
      </c>
    </row>
    <row r="249" spans="1:8" x14ac:dyDescent="0.3">
      <c r="A249" s="174" t="s">
        <v>27</v>
      </c>
      <c r="B249" s="7" t="s">
        <v>0</v>
      </c>
      <c r="C249" s="8">
        <v>3</v>
      </c>
      <c r="D249" s="8">
        <v>13</v>
      </c>
      <c r="E249" s="8">
        <v>48</v>
      </c>
      <c r="F249" s="8">
        <v>158</v>
      </c>
      <c r="G249" s="8">
        <v>29</v>
      </c>
      <c r="H249" s="9">
        <f t="shared" si="38"/>
        <v>251</v>
      </c>
    </row>
    <row r="250" spans="1:8" x14ac:dyDescent="0.3">
      <c r="A250" s="174"/>
      <c r="B250" s="7" t="s">
        <v>1</v>
      </c>
      <c r="C250" s="8">
        <v>228</v>
      </c>
      <c r="D250" s="8">
        <v>1594</v>
      </c>
      <c r="E250" s="8">
        <v>2206</v>
      </c>
      <c r="F250" s="8">
        <v>4254</v>
      </c>
      <c r="G250" s="8">
        <v>570</v>
      </c>
      <c r="H250" s="9">
        <f t="shared" si="38"/>
        <v>8852</v>
      </c>
    </row>
    <row r="251" spans="1:8" x14ac:dyDescent="0.3">
      <c r="A251" s="174"/>
      <c r="B251" s="7" t="s">
        <v>2</v>
      </c>
      <c r="C251" s="8">
        <v>459</v>
      </c>
      <c r="D251" s="8">
        <v>3097</v>
      </c>
      <c r="E251" s="8">
        <v>4257</v>
      </c>
      <c r="F251" s="8">
        <v>8064</v>
      </c>
      <c r="G251" s="8">
        <v>1081</v>
      </c>
      <c r="H251" s="9">
        <f t="shared" si="38"/>
        <v>16958</v>
      </c>
    </row>
    <row r="252" spans="1:8" x14ac:dyDescent="0.3">
      <c r="A252" s="175" t="s">
        <v>28</v>
      </c>
      <c r="B252" s="4" t="s">
        <v>0</v>
      </c>
      <c r="C252" s="5">
        <v>3</v>
      </c>
      <c r="D252" s="5">
        <v>3</v>
      </c>
      <c r="E252" s="5">
        <v>15</v>
      </c>
      <c r="F252" s="5">
        <v>16</v>
      </c>
      <c r="G252" s="5">
        <v>1</v>
      </c>
      <c r="H252" s="6">
        <f t="shared" si="38"/>
        <v>38</v>
      </c>
    </row>
    <row r="253" spans="1:8" x14ac:dyDescent="0.3">
      <c r="A253" s="175"/>
      <c r="B253" s="4" t="s">
        <v>1</v>
      </c>
      <c r="C253" s="5">
        <v>197</v>
      </c>
      <c r="D253" s="5">
        <v>31</v>
      </c>
      <c r="E253" s="5">
        <v>165</v>
      </c>
      <c r="F253" s="5">
        <v>444</v>
      </c>
      <c r="G253" s="5">
        <v>5</v>
      </c>
      <c r="H253" s="6">
        <f t="shared" si="38"/>
        <v>842</v>
      </c>
    </row>
    <row r="254" spans="1:8" x14ac:dyDescent="0.3">
      <c r="A254" s="175"/>
      <c r="B254" s="4" t="s">
        <v>2</v>
      </c>
      <c r="C254" s="5">
        <v>494</v>
      </c>
      <c r="D254" s="5">
        <v>69</v>
      </c>
      <c r="E254" s="5">
        <v>312</v>
      </c>
      <c r="F254" s="5">
        <v>811</v>
      </c>
      <c r="G254" s="5">
        <v>10</v>
      </c>
      <c r="H254" s="6">
        <f t="shared" si="38"/>
        <v>1696</v>
      </c>
    </row>
    <row r="255" spans="1:8" x14ac:dyDescent="0.3">
      <c r="A255" s="174" t="s">
        <v>29</v>
      </c>
      <c r="B255" s="7" t="s">
        <v>0</v>
      </c>
      <c r="C255" s="8">
        <v>1</v>
      </c>
      <c r="D255" s="8">
        <v>6</v>
      </c>
      <c r="E255" s="8">
        <v>9</v>
      </c>
      <c r="F255" s="8">
        <v>93</v>
      </c>
      <c r="G255" s="8">
        <v>43</v>
      </c>
      <c r="H255" s="9">
        <f t="shared" si="38"/>
        <v>152</v>
      </c>
    </row>
    <row r="256" spans="1:8" x14ac:dyDescent="0.3">
      <c r="A256" s="174"/>
      <c r="B256" s="7" t="s">
        <v>1</v>
      </c>
      <c r="C256" s="8">
        <v>172</v>
      </c>
      <c r="D256" s="8">
        <v>393</v>
      </c>
      <c r="E256" s="8">
        <v>425</v>
      </c>
      <c r="F256" s="8">
        <v>1872</v>
      </c>
      <c r="G256" s="8">
        <v>691</v>
      </c>
      <c r="H256" s="9">
        <f t="shared" si="38"/>
        <v>3553</v>
      </c>
    </row>
    <row r="257" spans="1:8" x14ac:dyDescent="0.3">
      <c r="A257" s="174"/>
      <c r="B257" s="7" t="s">
        <v>2</v>
      </c>
      <c r="C257" s="8">
        <v>368</v>
      </c>
      <c r="D257" s="8">
        <v>792</v>
      </c>
      <c r="E257" s="8">
        <v>801</v>
      </c>
      <c r="F257" s="8">
        <v>3501</v>
      </c>
      <c r="G257" s="8">
        <v>1294</v>
      </c>
      <c r="H257" s="9">
        <f t="shared" si="38"/>
        <v>6756</v>
      </c>
    </row>
    <row r="258" spans="1:8" x14ac:dyDescent="0.3">
      <c r="A258" s="175" t="s">
        <v>30</v>
      </c>
      <c r="B258" s="4" t="s">
        <v>0</v>
      </c>
      <c r="C258" s="5">
        <v>0</v>
      </c>
      <c r="D258" s="5">
        <v>13</v>
      </c>
      <c r="E258" s="5">
        <v>30</v>
      </c>
      <c r="F258" s="5">
        <v>31</v>
      </c>
      <c r="G258" s="5">
        <v>10</v>
      </c>
      <c r="H258" s="6">
        <f t="shared" si="38"/>
        <v>84</v>
      </c>
    </row>
    <row r="259" spans="1:8" x14ac:dyDescent="0.3">
      <c r="A259" s="175"/>
      <c r="B259" s="4" t="s">
        <v>1</v>
      </c>
      <c r="C259" s="5">
        <v>0</v>
      </c>
      <c r="D259" s="5">
        <v>691</v>
      </c>
      <c r="E259" s="5">
        <v>807</v>
      </c>
      <c r="F259" s="5">
        <v>549</v>
      </c>
      <c r="G259" s="5">
        <v>90</v>
      </c>
      <c r="H259" s="6">
        <f t="shared" si="38"/>
        <v>2137</v>
      </c>
    </row>
    <row r="260" spans="1:8" x14ac:dyDescent="0.3">
      <c r="A260" s="175"/>
      <c r="B260" s="4" t="s">
        <v>2</v>
      </c>
      <c r="C260" s="5">
        <v>0</v>
      </c>
      <c r="D260" s="5">
        <v>1283</v>
      </c>
      <c r="E260" s="5">
        <v>1467</v>
      </c>
      <c r="F260" s="5">
        <v>1046</v>
      </c>
      <c r="G260" s="5">
        <v>179</v>
      </c>
      <c r="H260" s="6">
        <f t="shared" si="38"/>
        <v>3975</v>
      </c>
    </row>
    <row r="261" spans="1:8" x14ac:dyDescent="0.3">
      <c r="A261" s="176" t="s">
        <v>4</v>
      </c>
      <c r="B261" s="54" t="s">
        <v>0</v>
      </c>
      <c r="C261" s="53">
        <f t="shared" ref="C261:H263" si="39">C246+C249+C252</f>
        <v>9</v>
      </c>
      <c r="D261" s="53">
        <f t="shared" si="39"/>
        <v>18</v>
      </c>
      <c r="E261" s="53">
        <f t="shared" si="39"/>
        <v>74</v>
      </c>
      <c r="F261" s="53">
        <f t="shared" si="39"/>
        <v>186</v>
      </c>
      <c r="G261" s="53">
        <f t="shared" si="39"/>
        <v>37</v>
      </c>
      <c r="H261" s="53">
        <f t="shared" si="39"/>
        <v>324</v>
      </c>
    </row>
    <row r="262" spans="1:8" x14ac:dyDescent="0.3">
      <c r="A262" s="176"/>
      <c r="B262" s="54" t="s">
        <v>1</v>
      </c>
      <c r="C262" s="53">
        <f>C247+C250+C253+C256+C259</f>
        <v>666</v>
      </c>
      <c r="D262" s="53">
        <f t="shared" ref="D262:G262" si="40">D247+D250+D253+D256+D259</f>
        <v>2758</v>
      </c>
      <c r="E262" s="53">
        <f t="shared" si="40"/>
        <v>3918</v>
      </c>
      <c r="F262" s="53">
        <f t="shared" si="40"/>
        <v>7399</v>
      </c>
      <c r="G262" s="53">
        <f t="shared" si="40"/>
        <v>1442</v>
      </c>
      <c r="H262" s="53">
        <f t="shared" si="39"/>
        <v>10493</v>
      </c>
    </row>
    <row r="263" spans="1:8" x14ac:dyDescent="0.3">
      <c r="A263" s="176"/>
      <c r="B263" s="54" t="s">
        <v>2</v>
      </c>
      <c r="C263" s="53">
        <f t="shared" si="39"/>
        <v>1104</v>
      </c>
      <c r="D263" s="53">
        <f t="shared" si="39"/>
        <v>3254</v>
      </c>
      <c r="E263" s="53">
        <f t="shared" si="39"/>
        <v>5158</v>
      </c>
      <c r="F263" s="53">
        <f t="shared" si="39"/>
        <v>9406</v>
      </c>
      <c r="G263" s="53">
        <f t="shared" si="39"/>
        <v>1248</v>
      </c>
      <c r="H263" s="53">
        <f t="shared" si="39"/>
        <v>20170</v>
      </c>
    </row>
    <row r="264" spans="1:8" x14ac:dyDescent="0.3">
      <c r="A264" s="179" t="s">
        <v>96</v>
      </c>
      <c r="B264" s="179"/>
      <c r="C264" s="179"/>
      <c r="D264" s="179"/>
      <c r="E264" s="179"/>
      <c r="F264" s="179"/>
    </row>
  </sheetData>
  <mergeCells count="99">
    <mergeCell ref="A15:A17"/>
    <mergeCell ref="A18:A20"/>
    <mergeCell ref="A21:A23"/>
    <mergeCell ref="A24:F24"/>
    <mergeCell ref="A3:H3"/>
    <mergeCell ref="A4:H4"/>
    <mergeCell ref="A6:A8"/>
    <mergeCell ref="A9:A11"/>
    <mergeCell ref="A12:A14"/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96:F96"/>
    <mergeCell ref="A90:A92"/>
    <mergeCell ref="A93:A95"/>
    <mergeCell ref="A75:H75"/>
    <mergeCell ref="A76:H76"/>
    <mergeCell ref="A78:A80"/>
    <mergeCell ref="A81:A83"/>
    <mergeCell ref="A84:A86"/>
    <mergeCell ref="A87:A89"/>
    <mergeCell ref="A153:A155"/>
    <mergeCell ref="A156:A158"/>
    <mergeCell ref="A124:H124"/>
    <mergeCell ref="A120:F120"/>
    <mergeCell ref="A123:H123"/>
    <mergeCell ref="A144:F144"/>
    <mergeCell ref="A138:A140"/>
    <mergeCell ref="A135:A137"/>
    <mergeCell ref="A162:A164"/>
    <mergeCell ref="A159:A161"/>
    <mergeCell ref="A165:A167"/>
    <mergeCell ref="A183:A185"/>
    <mergeCell ref="A177:A179"/>
    <mergeCell ref="A180:A182"/>
    <mergeCell ref="A168:F168"/>
    <mergeCell ref="A99:H99"/>
    <mergeCell ref="A100:H100"/>
    <mergeCell ref="A198:A200"/>
    <mergeCell ref="A204:A206"/>
    <mergeCell ref="A171:H171"/>
    <mergeCell ref="A172:H172"/>
    <mergeCell ref="A195:H195"/>
    <mergeCell ref="A196:H196"/>
    <mergeCell ref="A147:H147"/>
    <mergeCell ref="A148:H148"/>
    <mergeCell ref="A126:A128"/>
    <mergeCell ref="A129:A131"/>
    <mergeCell ref="A132:A134"/>
    <mergeCell ref="A141:A143"/>
    <mergeCell ref="A174:A176"/>
    <mergeCell ref="A150:A152"/>
    <mergeCell ref="A264:F264"/>
    <mergeCell ref="A231:A233"/>
    <mergeCell ref="A249:A251"/>
    <mergeCell ref="A252:A254"/>
    <mergeCell ref="A261:A263"/>
    <mergeCell ref="A246:A248"/>
    <mergeCell ref="A258:A260"/>
    <mergeCell ref="A243:H243"/>
    <mergeCell ref="A244:H244"/>
    <mergeCell ref="A234:A236"/>
    <mergeCell ref="A186:A188"/>
    <mergeCell ref="A192:F192"/>
    <mergeCell ref="A210:A212"/>
    <mergeCell ref="A207:A209"/>
    <mergeCell ref="A255:A257"/>
    <mergeCell ref="A213:A215"/>
    <mergeCell ref="A219:H219"/>
    <mergeCell ref="A216:F216"/>
    <mergeCell ref="A189:A191"/>
    <mergeCell ref="A237:A239"/>
    <mergeCell ref="A240:F240"/>
    <mergeCell ref="A201:A203"/>
    <mergeCell ref="A222:A224"/>
    <mergeCell ref="A225:A227"/>
    <mergeCell ref="A228:A230"/>
    <mergeCell ref="A220:H220"/>
    <mergeCell ref="A111:A113"/>
    <mergeCell ref="A114:A116"/>
    <mergeCell ref="A117:A119"/>
    <mergeCell ref="A102:A104"/>
    <mergeCell ref="A105:A107"/>
    <mergeCell ref="A108:A110"/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ignoredErrors>
    <ignoredError sqref="C262:G26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6239-F888-47B9-94FC-0B870F2112D0}">
  <sheetPr>
    <tabColor theme="5" tint="-0.249977111117893"/>
  </sheetPr>
  <dimension ref="A3:H72"/>
  <sheetViews>
    <sheetView showGridLines="0" zoomScaleNormal="100" workbookViewId="0">
      <selection activeCell="L62" sqref="L62"/>
    </sheetView>
  </sheetViews>
  <sheetFormatPr defaultRowHeight="14.4" x14ac:dyDescent="0.3"/>
  <cols>
    <col min="1" max="1" width="11.5546875" customWidth="1"/>
    <col min="2" max="2" width="11.88671875" customWidth="1"/>
    <col min="3" max="7" width="7.33203125" customWidth="1"/>
  </cols>
  <sheetData>
    <row r="3" spans="1:7" x14ac:dyDescent="0.3">
      <c r="A3" s="178" t="s">
        <v>94</v>
      </c>
      <c r="B3" s="178"/>
      <c r="C3" s="178"/>
      <c r="D3" s="178"/>
      <c r="E3" s="178"/>
      <c r="F3" s="178"/>
      <c r="G3" s="178"/>
    </row>
    <row r="4" spans="1:7" x14ac:dyDescent="0.3">
      <c r="A4" s="178" t="s">
        <v>123</v>
      </c>
      <c r="B4" s="178"/>
      <c r="C4" s="178"/>
      <c r="D4" s="178"/>
      <c r="E4" s="178"/>
      <c r="F4" s="178"/>
      <c r="G4" s="178"/>
    </row>
    <row r="5" spans="1:7" x14ac:dyDescent="0.3">
      <c r="A5" s="113" t="s">
        <v>117</v>
      </c>
      <c r="B5" s="110"/>
      <c r="C5" s="110" t="s">
        <v>70</v>
      </c>
      <c r="D5" s="110" t="s">
        <v>71</v>
      </c>
      <c r="E5" s="110" t="s">
        <v>72</v>
      </c>
      <c r="F5" s="110" t="s">
        <v>73</v>
      </c>
      <c r="G5" s="110" t="s">
        <v>4</v>
      </c>
    </row>
    <row r="6" spans="1:7" x14ac:dyDescent="0.3">
      <c r="A6" s="174" t="s">
        <v>27</v>
      </c>
      <c r="B6" s="12" t="s">
        <v>0</v>
      </c>
      <c r="C6" s="117">
        <v>15</v>
      </c>
      <c r="D6" s="117">
        <v>297</v>
      </c>
      <c r="E6" s="117">
        <v>384</v>
      </c>
      <c r="F6" s="117">
        <v>162</v>
      </c>
      <c r="G6" s="118">
        <f>SUM(C6:F6)</f>
        <v>858</v>
      </c>
    </row>
    <row r="7" spans="1:7" x14ac:dyDescent="0.3">
      <c r="A7" s="174"/>
      <c r="B7" s="12" t="s">
        <v>1</v>
      </c>
      <c r="C7" s="117">
        <v>122</v>
      </c>
      <c r="D7" s="117">
        <v>2502</v>
      </c>
      <c r="E7" s="117">
        <v>2661</v>
      </c>
      <c r="F7" s="117">
        <v>881</v>
      </c>
      <c r="G7" s="118">
        <f>SUM(C7:F7)</f>
        <v>6166</v>
      </c>
    </row>
    <row r="8" spans="1:7" x14ac:dyDescent="0.3">
      <c r="A8" s="174"/>
      <c r="B8" s="12" t="s">
        <v>2</v>
      </c>
      <c r="C8" s="117">
        <v>298</v>
      </c>
      <c r="D8" s="117">
        <v>5429</v>
      </c>
      <c r="E8" s="117">
        <v>5772</v>
      </c>
      <c r="F8" s="117">
        <v>1894</v>
      </c>
      <c r="G8" s="118">
        <f>SUM(C8:F8)</f>
        <v>13393</v>
      </c>
    </row>
    <row r="9" spans="1:7" x14ac:dyDescent="0.3">
      <c r="A9" s="175" t="s">
        <v>29</v>
      </c>
      <c r="B9" s="10" t="s">
        <v>0</v>
      </c>
      <c r="C9" s="119">
        <v>8</v>
      </c>
      <c r="D9" s="119">
        <v>33</v>
      </c>
      <c r="E9" s="119">
        <v>33</v>
      </c>
      <c r="F9" s="119">
        <v>64</v>
      </c>
      <c r="G9" s="120">
        <f>SUM(C9:F9)</f>
        <v>138</v>
      </c>
    </row>
    <row r="10" spans="1:7" x14ac:dyDescent="0.3">
      <c r="A10" s="175"/>
      <c r="B10" s="10" t="s">
        <v>1</v>
      </c>
      <c r="C10" s="119">
        <v>62</v>
      </c>
      <c r="D10" s="119">
        <v>270</v>
      </c>
      <c r="E10" s="119">
        <v>242</v>
      </c>
      <c r="F10" s="119">
        <v>333</v>
      </c>
      <c r="G10" s="120">
        <f t="shared" ref="G10:G11" si="0">SUM(C10:F10)</f>
        <v>907</v>
      </c>
    </row>
    <row r="11" spans="1:7" x14ac:dyDescent="0.3">
      <c r="A11" s="175"/>
      <c r="B11" s="10" t="s">
        <v>2</v>
      </c>
      <c r="C11" s="119">
        <v>124</v>
      </c>
      <c r="D11" s="119">
        <v>635</v>
      </c>
      <c r="E11" s="119">
        <v>515</v>
      </c>
      <c r="F11" s="119">
        <v>673</v>
      </c>
      <c r="G11" s="120">
        <f t="shared" si="0"/>
        <v>1947</v>
      </c>
    </row>
    <row r="12" spans="1:7" x14ac:dyDescent="0.3">
      <c r="A12" s="174" t="s">
        <v>30</v>
      </c>
      <c r="B12" s="12" t="s">
        <v>0</v>
      </c>
      <c r="C12" s="117">
        <v>9</v>
      </c>
      <c r="D12" s="117">
        <v>49</v>
      </c>
      <c r="E12" s="117">
        <v>42</v>
      </c>
      <c r="F12" s="117">
        <v>3</v>
      </c>
      <c r="G12" s="118">
        <f>SUM(C12:F12)</f>
        <v>103</v>
      </c>
    </row>
    <row r="13" spans="1:7" x14ac:dyDescent="0.3">
      <c r="A13" s="174"/>
      <c r="B13" s="12" t="s">
        <v>1</v>
      </c>
      <c r="C13" s="117">
        <v>71</v>
      </c>
      <c r="D13" s="117">
        <v>329</v>
      </c>
      <c r="E13" s="117">
        <v>254</v>
      </c>
      <c r="F13" s="117">
        <v>13</v>
      </c>
      <c r="G13" s="118">
        <f t="shared" ref="G13:G17" si="1">SUM(C13:F13)</f>
        <v>667</v>
      </c>
    </row>
    <row r="14" spans="1:7" x14ac:dyDescent="0.3">
      <c r="A14" s="174"/>
      <c r="B14" s="12" t="s">
        <v>2</v>
      </c>
      <c r="C14" s="117">
        <v>159</v>
      </c>
      <c r="D14" s="117">
        <v>736</v>
      </c>
      <c r="E14" s="117">
        <v>577</v>
      </c>
      <c r="F14" s="117">
        <v>29</v>
      </c>
      <c r="G14" s="118">
        <f t="shared" si="1"/>
        <v>1501</v>
      </c>
    </row>
    <row r="15" spans="1:7" x14ac:dyDescent="0.3">
      <c r="A15" s="175" t="s">
        <v>31</v>
      </c>
      <c r="B15" s="10" t="s">
        <v>0</v>
      </c>
      <c r="C15" s="119">
        <v>8</v>
      </c>
      <c r="D15" s="119">
        <v>42</v>
      </c>
      <c r="E15" s="119">
        <v>54</v>
      </c>
      <c r="F15" s="119">
        <v>7</v>
      </c>
      <c r="G15" s="120">
        <f t="shared" si="1"/>
        <v>111</v>
      </c>
    </row>
    <row r="16" spans="1:7" x14ac:dyDescent="0.3">
      <c r="A16" s="175"/>
      <c r="B16" s="10" t="s">
        <v>1</v>
      </c>
      <c r="C16" s="119">
        <v>42</v>
      </c>
      <c r="D16" s="119">
        <v>282</v>
      </c>
      <c r="E16" s="119">
        <v>250</v>
      </c>
      <c r="F16" s="119">
        <v>26</v>
      </c>
      <c r="G16" s="120">
        <f t="shared" si="1"/>
        <v>600</v>
      </c>
    </row>
    <row r="17" spans="1:7" x14ac:dyDescent="0.3">
      <c r="A17" s="175"/>
      <c r="B17" s="10" t="s">
        <v>2</v>
      </c>
      <c r="C17" s="119">
        <v>88</v>
      </c>
      <c r="D17" s="119">
        <v>593</v>
      </c>
      <c r="E17" s="119">
        <v>548</v>
      </c>
      <c r="F17" s="119">
        <v>64</v>
      </c>
      <c r="G17" s="120">
        <f t="shared" si="1"/>
        <v>1293</v>
      </c>
    </row>
    <row r="18" spans="1:7" x14ac:dyDescent="0.3">
      <c r="A18" s="174" t="s">
        <v>26</v>
      </c>
      <c r="B18" s="12" t="s">
        <v>0</v>
      </c>
      <c r="C18" s="117">
        <v>9</v>
      </c>
      <c r="D18" s="117">
        <v>26</v>
      </c>
      <c r="E18" s="117">
        <v>19</v>
      </c>
      <c r="F18" s="117">
        <v>2</v>
      </c>
      <c r="G18" s="118">
        <f>SUM(C18:F18)</f>
        <v>56</v>
      </c>
    </row>
    <row r="19" spans="1:7" x14ac:dyDescent="0.3">
      <c r="A19" s="174"/>
      <c r="B19" s="12" t="s">
        <v>1</v>
      </c>
      <c r="C19" s="117">
        <v>49</v>
      </c>
      <c r="D19" s="117">
        <v>184</v>
      </c>
      <c r="E19" s="117">
        <v>87</v>
      </c>
      <c r="F19" s="117">
        <v>18</v>
      </c>
      <c r="G19" s="118">
        <f>SUM(C19:F19)</f>
        <v>338</v>
      </c>
    </row>
    <row r="20" spans="1:7" x14ac:dyDescent="0.3">
      <c r="A20" s="174"/>
      <c r="B20" s="12" t="s">
        <v>2</v>
      </c>
      <c r="C20" s="117">
        <v>157</v>
      </c>
      <c r="D20" s="117">
        <v>411</v>
      </c>
      <c r="E20" s="117">
        <v>209</v>
      </c>
      <c r="F20" s="117">
        <v>30</v>
      </c>
      <c r="G20" s="118">
        <f>SUM(C20:F20)</f>
        <v>807</v>
      </c>
    </row>
    <row r="21" spans="1:7" x14ac:dyDescent="0.3">
      <c r="A21" s="180" t="s">
        <v>4</v>
      </c>
      <c r="B21" s="57" t="s">
        <v>0</v>
      </c>
      <c r="C21" s="115">
        <f t="shared" ref="C21:G21" si="2">C18+C6+C15+C9+C12</f>
        <v>49</v>
      </c>
      <c r="D21" s="115">
        <f t="shared" si="2"/>
        <v>447</v>
      </c>
      <c r="E21" s="115">
        <f t="shared" si="2"/>
        <v>532</v>
      </c>
      <c r="F21" s="115">
        <f t="shared" si="2"/>
        <v>238</v>
      </c>
      <c r="G21" s="115">
        <f t="shared" si="2"/>
        <v>1266</v>
      </c>
    </row>
    <row r="22" spans="1:7" x14ac:dyDescent="0.3">
      <c r="A22" s="180"/>
      <c r="B22" s="57" t="s">
        <v>1</v>
      </c>
      <c r="C22" s="115">
        <f t="shared" ref="C22:G22" si="3">C19+C7+C16+C10+C13</f>
        <v>346</v>
      </c>
      <c r="D22" s="115">
        <f t="shared" si="3"/>
        <v>3567</v>
      </c>
      <c r="E22" s="115">
        <f t="shared" si="3"/>
        <v>3494</v>
      </c>
      <c r="F22" s="115">
        <f t="shared" si="3"/>
        <v>1271</v>
      </c>
      <c r="G22" s="115">
        <f t="shared" si="3"/>
        <v>8678</v>
      </c>
    </row>
    <row r="23" spans="1:7" x14ac:dyDescent="0.3">
      <c r="A23" s="180"/>
      <c r="B23" s="57" t="s">
        <v>2</v>
      </c>
      <c r="C23" s="115">
        <f t="shared" ref="C23:G23" si="4">C20+C8+C17+C11+C14</f>
        <v>826</v>
      </c>
      <c r="D23" s="115">
        <f t="shared" si="4"/>
        <v>7804</v>
      </c>
      <c r="E23" s="115">
        <f t="shared" si="4"/>
        <v>7621</v>
      </c>
      <c r="F23" s="115">
        <f t="shared" si="4"/>
        <v>2690</v>
      </c>
      <c r="G23" s="115">
        <f t="shared" si="4"/>
        <v>18941</v>
      </c>
    </row>
    <row r="24" spans="1:7" x14ac:dyDescent="0.3">
      <c r="A24" s="122" t="s">
        <v>118</v>
      </c>
      <c r="B24" s="122"/>
      <c r="C24" s="121"/>
      <c r="D24" s="109"/>
      <c r="E24" s="109"/>
      <c r="F24" s="109"/>
      <c r="G24" s="109"/>
    </row>
    <row r="27" spans="1:7" x14ac:dyDescent="0.3">
      <c r="A27" s="178" t="s">
        <v>94</v>
      </c>
      <c r="B27" s="178"/>
      <c r="C27" s="178"/>
      <c r="D27" s="178"/>
      <c r="E27" s="178"/>
      <c r="F27" s="178"/>
      <c r="G27" s="178"/>
    </row>
    <row r="28" spans="1:7" x14ac:dyDescent="0.3">
      <c r="A28" s="178" t="s">
        <v>116</v>
      </c>
      <c r="B28" s="178"/>
      <c r="C28" s="178"/>
      <c r="D28" s="178"/>
      <c r="E28" s="178"/>
      <c r="F28" s="178"/>
      <c r="G28" s="178"/>
    </row>
    <row r="29" spans="1:7" x14ac:dyDescent="0.3">
      <c r="A29" s="113" t="s">
        <v>117</v>
      </c>
      <c r="B29" s="110"/>
      <c r="C29" s="110" t="s">
        <v>70</v>
      </c>
      <c r="D29" s="110" t="s">
        <v>71</v>
      </c>
      <c r="E29" s="110" t="s">
        <v>72</v>
      </c>
      <c r="F29" s="110" t="s">
        <v>73</v>
      </c>
      <c r="G29" s="110" t="s">
        <v>4</v>
      </c>
    </row>
    <row r="30" spans="1:7" x14ac:dyDescent="0.3">
      <c r="A30" s="174" t="s">
        <v>27</v>
      </c>
      <c r="B30" s="12" t="s">
        <v>0</v>
      </c>
      <c r="C30" s="117">
        <v>15</v>
      </c>
      <c r="D30" s="117">
        <v>299</v>
      </c>
      <c r="E30" s="117">
        <v>387</v>
      </c>
      <c r="F30" s="117">
        <v>165</v>
      </c>
      <c r="G30" s="118">
        <f>SUM(C30:F30)</f>
        <v>866</v>
      </c>
    </row>
    <row r="31" spans="1:7" x14ac:dyDescent="0.3">
      <c r="A31" s="174"/>
      <c r="B31" s="12" t="s">
        <v>1</v>
      </c>
      <c r="C31" s="117">
        <v>122</v>
      </c>
      <c r="D31" s="117">
        <v>2514</v>
      </c>
      <c r="E31" s="117">
        <v>2683</v>
      </c>
      <c r="F31" s="117">
        <v>901</v>
      </c>
      <c r="G31" s="118">
        <f>SUM(C31:F31)</f>
        <v>6220</v>
      </c>
    </row>
    <row r="32" spans="1:7" x14ac:dyDescent="0.3">
      <c r="A32" s="174"/>
      <c r="B32" s="12" t="s">
        <v>2</v>
      </c>
      <c r="C32" s="117">
        <v>298</v>
      </c>
      <c r="D32" s="117">
        <v>5448</v>
      </c>
      <c r="E32" s="117">
        <v>5816</v>
      </c>
      <c r="F32" s="117">
        <v>1934</v>
      </c>
      <c r="G32" s="118">
        <f>SUM(C32:F32)</f>
        <v>13496</v>
      </c>
    </row>
    <row r="33" spans="1:7" x14ac:dyDescent="0.3">
      <c r="A33" s="175" t="s">
        <v>29</v>
      </c>
      <c r="B33" s="10" t="s">
        <v>0</v>
      </c>
      <c r="C33" s="119">
        <v>8</v>
      </c>
      <c r="D33" s="119">
        <v>34</v>
      </c>
      <c r="E33" s="119">
        <v>33</v>
      </c>
      <c r="F33" s="119">
        <v>64</v>
      </c>
      <c r="G33" s="120">
        <f>SUM(C33:F33)</f>
        <v>139</v>
      </c>
    </row>
    <row r="34" spans="1:7" x14ac:dyDescent="0.3">
      <c r="A34" s="175"/>
      <c r="B34" s="10" t="s">
        <v>1</v>
      </c>
      <c r="C34" s="119">
        <v>62</v>
      </c>
      <c r="D34" s="119">
        <v>278</v>
      </c>
      <c r="E34" s="119">
        <v>242</v>
      </c>
      <c r="F34" s="119">
        <v>333</v>
      </c>
      <c r="G34" s="120">
        <f t="shared" ref="G34:G35" si="5">SUM(C34:F34)</f>
        <v>915</v>
      </c>
    </row>
    <row r="35" spans="1:7" x14ac:dyDescent="0.3">
      <c r="A35" s="175"/>
      <c r="B35" s="10" t="s">
        <v>2</v>
      </c>
      <c r="C35" s="119">
        <v>124</v>
      </c>
      <c r="D35" s="119">
        <v>654</v>
      </c>
      <c r="E35" s="119">
        <v>515</v>
      </c>
      <c r="F35" s="119">
        <v>673</v>
      </c>
      <c r="G35" s="120">
        <f t="shared" si="5"/>
        <v>1966</v>
      </c>
    </row>
    <row r="36" spans="1:7" x14ac:dyDescent="0.3">
      <c r="A36" s="174" t="s">
        <v>30</v>
      </c>
      <c r="B36" s="12" t="s">
        <v>0</v>
      </c>
      <c r="C36" s="117">
        <v>9</v>
      </c>
      <c r="D36" s="117">
        <v>49</v>
      </c>
      <c r="E36" s="117">
        <v>42</v>
      </c>
      <c r="F36" s="117">
        <v>3</v>
      </c>
      <c r="G36" s="118">
        <f>SUM(C36:F36)</f>
        <v>103</v>
      </c>
    </row>
    <row r="37" spans="1:7" x14ac:dyDescent="0.3">
      <c r="A37" s="174"/>
      <c r="B37" s="12" t="s">
        <v>1</v>
      </c>
      <c r="C37" s="117">
        <v>71</v>
      </c>
      <c r="D37" s="117">
        <v>329</v>
      </c>
      <c r="E37" s="117">
        <v>254</v>
      </c>
      <c r="F37" s="117">
        <v>13</v>
      </c>
      <c r="G37" s="118">
        <f t="shared" ref="G37:G41" si="6">SUM(C37:F37)</f>
        <v>667</v>
      </c>
    </row>
    <row r="38" spans="1:7" x14ac:dyDescent="0.3">
      <c r="A38" s="174"/>
      <c r="B38" s="12" t="s">
        <v>2</v>
      </c>
      <c r="C38" s="117">
        <v>159</v>
      </c>
      <c r="D38" s="117">
        <v>736</v>
      </c>
      <c r="E38" s="117">
        <v>577</v>
      </c>
      <c r="F38" s="117">
        <v>29</v>
      </c>
      <c r="G38" s="118">
        <f t="shared" si="6"/>
        <v>1501</v>
      </c>
    </row>
    <row r="39" spans="1:7" x14ac:dyDescent="0.3">
      <c r="A39" s="175" t="s">
        <v>31</v>
      </c>
      <c r="B39" s="10" t="s">
        <v>0</v>
      </c>
      <c r="C39" s="119">
        <v>8</v>
      </c>
      <c r="D39" s="119">
        <v>42</v>
      </c>
      <c r="E39" s="119">
        <v>54</v>
      </c>
      <c r="F39" s="119">
        <v>7</v>
      </c>
      <c r="G39" s="120">
        <f t="shared" si="6"/>
        <v>111</v>
      </c>
    </row>
    <row r="40" spans="1:7" x14ac:dyDescent="0.3">
      <c r="A40" s="175"/>
      <c r="B40" s="10" t="s">
        <v>1</v>
      </c>
      <c r="C40" s="119">
        <v>42</v>
      </c>
      <c r="D40" s="119">
        <v>282</v>
      </c>
      <c r="E40" s="119">
        <v>250</v>
      </c>
      <c r="F40" s="119">
        <v>26</v>
      </c>
      <c r="G40" s="120">
        <f t="shared" si="6"/>
        <v>600</v>
      </c>
    </row>
    <row r="41" spans="1:7" x14ac:dyDescent="0.3">
      <c r="A41" s="175"/>
      <c r="B41" s="10" t="s">
        <v>2</v>
      </c>
      <c r="C41" s="119">
        <v>88</v>
      </c>
      <c r="D41" s="119">
        <v>593</v>
      </c>
      <c r="E41" s="119">
        <v>548</v>
      </c>
      <c r="F41" s="119">
        <v>64</v>
      </c>
      <c r="G41" s="120">
        <f t="shared" si="6"/>
        <v>1293</v>
      </c>
    </row>
    <row r="42" spans="1:7" x14ac:dyDescent="0.3">
      <c r="A42" s="174" t="s">
        <v>26</v>
      </c>
      <c r="B42" s="12" t="s">
        <v>0</v>
      </c>
      <c r="C42" s="117">
        <v>9</v>
      </c>
      <c r="D42" s="117">
        <v>26</v>
      </c>
      <c r="E42" s="117">
        <v>19</v>
      </c>
      <c r="F42" s="117">
        <v>2</v>
      </c>
      <c r="G42" s="118">
        <f>SUM(C42:F42)</f>
        <v>56</v>
      </c>
    </row>
    <row r="43" spans="1:7" x14ac:dyDescent="0.3">
      <c r="A43" s="174"/>
      <c r="B43" s="12" t="s">
        <v>1</v>
      </c>
      <c r="C43" s="117">
        <v>49</v>
      </c>
      <c r="D43" s="117">
        <v>184</v>
      </c>
      <c r="E43" s="117">
        <v>87</v>
      </c>
      <c r="F43" s="117">
        <v>18</v>
      </c>
      <c r="G43" s="118">
        <f>SUM(C43:F43)</f>
        <v>338</v>
      </c>
    </row>
    <row r="44" spans="1:7" x14ac:dyDescent="0.3">
      <c r="A44" s="174"/>
      <c r="B44" s="12" t="s">
        <v>2</v>
      </c>
      <c r="C44" s="117">
        <v>157</v>
      </c>
      <c r="D44" s="117">
        <v>411</v>
      </c>
      <c r="E44" s="117">
        <v>209</v>
      </c>
      <c r="F44" s="117">
        <v>30</v>
      </c>
      <c r="G44" s="118">
        <f>SUM(C44:F44)</f>
        <v>807</v>
      </c>
    </row>
    <row r="45" spans="1:7" x14ac:dyDescent="0.3">
      <c r="A45" s="180" t="s">
        <v>4</v>
      </c>
      <c r="B45" s="57" t="s">
        <v>0</v>
      </c>
      <c r="C45" s="115">
        <f t="shared" ref="C45:G47" si="7">C42+C30+C39+C33+C36</f>
        <v>49</v>
      </c>
      <c r="D45" s="115">
        <f t="shared" si="7"/>
        <v>450</v>
      </c>
      <c r="E45" s="115">
        <f t="shared" si="7"/>
        <v>535</v>
      </c>
      <c r="F45" s="115">
        <f t="shared" si="7"/>
        <v>241</v>
      </c>
      <c r="G45" s="115">
        <f t="shared" si="7"/>
        <v>1275</v>
      </c>
    </row>
    <row r="46" spans="1:7" x14ac:dyDescent="0.3">
      <c r="A46" s="180"/>
      <c r="B46" s="57" t="s">
        <v>1</v>
      </c>
      <c r="C46" s="115">
        <f t="shared" si="7"/>
        <v>346</v>
      </c>
      <c r="D46" s="115">
        <f t="shared" si="7"/>
        <v>3587</v>
      </c>
      <c r="E46" s="115">
        <f t="shared" si="7"/>
        <v>3516</v>
      </c>
      <c r="F46" s="115">
        <f t="shared" si="7"/>
        <v>1291</v>
      </c>
      <c r="G46" s="115">
        <f t="shared" si="7"/>
        <v>8740</v>
      </c>
    </row>
    <row r="47" spans="1:7" x14ac:dyDescent="0.3">
      <c r="A47" s="180"/>
      <c r="B47" s="57" t="s">
        <v>2</v>
      </c>
      <c r="C47" s="115">
        <f t="shared" si="7"/>
        <v>826</v>
      </c>
      <c r="D47" s="115">
        <f t="shared" si="7"/>
        <v>7842</v>
      </c>
      <c r="E47" s="115">
        <f t="shared" si="7"/>
        <v>7665</v>
      </c>
      <c r="F47" s="115">
        <f t="shared" si="7"/>
        <v>2730</v>
      </c>
      <c r="G47" s="115">
        <f t="shared" si="7"/>
        <v>19063</v>
      </c>
    </row>
    <row r="48" spans="1:7" x14ac:dyDescent="0.3">
      <c r="A48" s="122" t="s">
        <v>118</v>
      </c>
      <c r="B48" s="122"/>
      <c r="C48" s="121"/>
      <c r="D48" s="109"/>
      <c r="E48" s="109"/>
      <c r="F48" s="109"/>
      <c r="G48" s="109"/>
    </row>
    <row r="51" spans="1:7" s="106" customFormat="1" ht="17.100000000000001" customHeight="1" x14ac:dyDescent="0.3">
      <c r="A51" s="178" t="s">
        <v>94</v>
      </c>
      <c r="B51" s="178"/>
      <c r="C51" s="178"/>
      <c r="D51" s="178"/>
      <c r="E51" s="178"/>
      <c r="F51" s="178"/>
      <c r="G51" s="178"/>
    </row>
    <row r="52" spans="1:7" s="106" customFormat="1" ht="17.100000000000001" customHeight="1" x14ac:dyDescent="0.3">
      <c r="A52" s="178" t="s">
        <v>105</v>
      </c>
      <c r="B52" s="178"/>
      <c r="C52" s="178"/>
      <c r="D52" s="178"/>
      <c r="E52" s="178"/>
      <c r="F52" s="178"/>
      <c r="G52" s="178"/>
    </row>
    <row r="53" spans="1:7" s="106" customFormat="1" ht="17.100000000000001" customHeight="1" x14ac:dyDescent="0.3">
      <c r="A53" s="113" t="s">
        <v>115</v>
      </c>
      <c r="B53" s="110"/>
      <c r="C53" s="110" t="s">
        <v>70</v>
      </c>
      <c r="D53" s="110" t="s">
        <v>71</v>
      </c>
      <c r="E53" s="110" t="s">
        <v>72</v>
      </c>
      <c r="F53" s="110" t="s">
        <v>73</v>
      </c>
      <c r="G53" s="110" t="s">
        <v>4</v>
      </c>
    </row>
    <row r="54" spans="1:7" x14ac:dyDescent="0.3">
      <c r="A54" s="174" t="s">
        <v>26</v>
      </c>
      <c r="B54" s="7" t="s">
        <v>0</v>
      </c>
      <c r="C54" s="92">
        <v>9</v>
      </c>
      <c r="D54" s="92">
        <v>26</v>
      </c>
      <c r="E54" s="92">
        <v>19</v>
      </c>
      <c r="F54" s="92">
        <v>2</v>
      </c>
      <c r="G54" s="93">
        <f t="shared" ref="G54:G63" si="8">SUM(C54:F54)</f>
        <v>56</v>
      </c>
    </row>
    <row r="55" spans="1:7" x14ac:dyDescent="0.3">
      <c r="A55" s="174"/>
      <c r="B55" s="7" t="s">
        <v>1</v>
      </c>
      <c r="C55" s="92">
        <v>49</v>
      </c>
      <c r="D55" s="92">
        <v>184</v>
      </c>
      <c r="E55" s="92">
        <v>87</v>
      </c>
      <c r="F55" s="92">
        <v>18</v>
      </c>
      <c r="G55" s="93">
        <f t="shared" si="8"/>
        <v>338</v>
      </c>
    </row>
    <row r="56" spans="1:7" x14ac:dyDescent="0.3">
      <c r="A56" s="174"/>
      <c r="B56" s="7" t="s">
        <v>2</v>
      </c>
      <c r="C56" s="92">
        <v>157</v>
      </c>
      <c r="D56" s="92">
        <v>411</v>
      </c>
      <c r="E56" s="92">
        <v>209</v>
      </c>
      <c r="F56" s="92">
        <v>30</v>
      </c>
      <c r="G56" s="93">
        <f t="shared" si="8"/>
        <v>807</v>
      </c>
    </row>
    <row r="57" spans="1:7" x14ac:dyDescent="0.3">
      <c r="A57" s="175" t="s">
        <v>74</v>
      </c>
      <c r="B57" s="4" t="s">
        <v>0</v>
      </c>
      <c r="C57" s="94">
        <v>15</v>
      </c>
      <c r="D57" s="94">
        <v>300</v>
      </c>
      <c r="E57" s="94">
        <v>388</v>
      </c>
      <c r="F57" s="94">
        <v>167</v>
      </c>
      <c r="G57" s="95">
        <f t="shared" si="8"/>
        <v>870</v>
      </c>
    </row>
    <row r="58" spans="1:7" x14ac:dyDescent="0.3">
      <c r="A58" s="175"/>
      <c r="B58" s="4" t="s">
        <v>1</v>
      </c>
      <c r="C58" s="94">
        <v>122</v>
      </c>
      <c r="D58" s="94">
        <v>2521</v>
      </c>
      <c r="E58" s="94">
        <v>2689</v>
      </c>
      <c r="F58" s="94">
        <v>917</v>
      </c>
      <c r="G58" s="95">
        <f t="shared" si="8"/>
        <v>6249</v>
      </c>
    </row>
    <row r="59" spans="1:7" x14ac:dyDescent="0.3">
      <c r="A59" s="175"/>
      <c r="B59" s="4" t="s">
        <v>2</v>
      </c>
      <c r="C59" s="94">
        <v>298</v>
      </c>
      <c r="D59" s="94">
        <v>5462</v>
      </c>
      <c r="E59" s="94">
        <v>5829</v>
      </c>
      <c r="F59" s="94">
        <v>1966</v>
      </c>
      <c r="G59" s="95">
        <f t="shared" si="8"/>
        <v>13555</v>
      </c>
    </row>
    <row r="60" spans="1:7" x14ac:dyDescent="0.3">
      <c r="A60" s="174" t="s">
        <v>31</v>
      </c>
      <c r="B60" s="7" t="s">
        <v>0</v>
      </c>
      <c r="C60" s="92">
        <v>8</v>
      </c>
      <c r="D60" s="92">
        <v>42</v>
      </c>
      <c r="E60" s="92">
        <v>53</v>
      </c>
      <c r="F60" s="92">
        <v>6</v>
      </c>
      <c r="G60" s="93">
        <f t="shared" si="8"/>
        <v>109</v>
      </c>
    </row>
    <row r="61" spans="1:7" x14ac:dyDescent="0.3">
      <c r="A61" s="174"/>
      <c r="B61" s="7" t="s">
        <v>1</v>
      </c>
      <c r="C61" s="92">
        <v>43</v>
      </c>
      <c r="D61" s="92">
        <v>282</v>
      </c>
      <c r="E61" s="92">
        <v>247</v>
      </c>
      <c r="F61" s="92">
        <v>25</v>
      </c>
      <c r="G61" s="93">
        <f t="shared" si="8"/>
        <v>597</v>
      </c>
    </row>
    <row r="62" spans="1:7" x14ac:dyDescent="0.3">
      <c r="A62" s="174"/>
      <c r="B62" s="7" t="s">
        <v>2</v>
      </c>
      <c r="C62" s="92">
        <v>91</v>
      </c>
      <c r="D62" s="92">
        <v>593</v>
      </c>
      <c r="E62" s="92">
        <v>539</v>
      </c>
      <c r="F62" s="92">
        <v>56</v>
      </c>
      <c r="G62" s="93">
        <f t="shared" si="8"/>
        <v>1279</v>
      </c>
    </row>
    <row r="63" spans="1:7" x14ac:dyDescent="0.3">
      <c r="A63" s="175" t="s">
        <v>29</v>
      </c>
      <c r="B63" s="4" t="s">
        <v>0</v>
      </c>
      <c r="C63" s="94">
        <v>8</v>
      </c>
      <c r="D63" s="94">
        <v>34</v>
      </c>
      <c r="E63" s="94">
        <v>33</v>
      </c>
      <c r="F63" s="94">
        <v>64</v>
      </c>
      <c r="G63" s="95">
        <f t="shared" si="8"/>
        <v>139</v>
      </c>
    </row>
    <row r="64" spans="1:7" x14ac:dyDescent="0.3">
      <c r="A64" s="175"/>
      <c r="B64" s="4" t="s">
        <v>1</v>
      </c>
      <c r="C64" s="94">
        <v>62</v>
      </c>
      <c r="D64" s="94">
        <v>278</v>
      </c>
      <c r="E64" s="94">
        <v>242</v>
      </c>
      <c r="F64" s="94">
        <v>333</v>
      </c>
      <c r="G64" s="95">
        <f t="shared" ref="G64:G65" si="9">SUM(C64:F64)</f>
        <v>915</v>
      </c>
    </row>
    <row r="65" spans="1:8" x14ac:dyDescent="0.3">
      <c r="A65" s="175"/>
      <c r="B65" s="4" t="s">
        <v>2</v>
      </c>
      <c r="C65" s="94">
        <v>124</v>
      </c>
      <c r="D65" s="94">
        <v>654</v>
      </c>
      <c r="E65" s="94">
        <v>515</v>
      </c>
      <c r="F65" s="94">
        <v>673</v>
      </c>
      <c r="G65" s="95">
        <f t="shared" si="9"/>
        <v>1966</v>
      </c>
    </row>
    <row r="66" spans="1:8" x14ac:dyDescent="0.3">
      <c r="A66" s="174" t="s">
        <v>30</v>
      </c>
      <c r="B66" s="7" t="s">
        <v>0</v>
      </c>
      <c r="C66" s="92">
        <v>9</v>
      </c>
      <c r="D66" s="92">
        <v>49</v>
      </c>
      <c r="E66" s="92">
        <v>42</v>
      </c>
      <c r="F66" s="92">
        <v>3</v>
      </c>
      <c r="G66" s="93">
        <f>SUM(C66:F66)</f>
        <v>103</v>
      </c>
    </row>
    <row r="67" spans="1:8" x14ac:dyDescent="0.3">
      <c r="A67" s="174"/>
      <c r="B67" s="7" t="s">
        <v>1</v>
      </c>
      <c r="C67" s="92">
        <v>71</v>
      </c>
      <c r="D67" s="92">
        <v>329</v>
      </c>
      <c r="E67" s="92">
        <v>254</v>
      </c>
      <c r="F67" s="92">
        <v>13</v>
      </c>
      <c r="G67" s="93">
        <f t="shared" ref="G67:G68" si="10">SUM(C67:F67)</f>
        <v>667</v>
      </c>
    </row>
    <row r="68" spans="1:8" x14ac:dyDescent="0.3">
      <c r="A68" s="174"/>
      <c r="B68" s="7" t="s">
        <v>2</v>
      </c>
      <c r="C68" s="92">
        <v>159</v>
      </c>
      <c r="D68" s="92">
        <v>736</v>
      </c>
      <c r="E68" s="92">
        <v>577</v>
      </c>
      <c r="F68" s="92">
        <v>29</v>
      </c>
      <c r="G68" s="93">
        <f t="shared" si="10"/>
        <v>1501</v>
      </c>
    </row>
    <row r="69" spans="1:8" x14ac:dyDescent="0.3">
      <c r="A69" s="180" t="s">
        <v>4</v>
      </c>
      <c r="B69" s="54" t="s">
        <v>0</v>
      </c>
      <c r="C69" s="53">
        <f t="shared" ref="C69:G71" si="11">C54+C57+C60+C63+C66</f>
        <v>49</v>
      </c>
      <c r="D69" s="53">
        <f t="shared" si="11"/>
        <v>451</v>
      </c>
      <c r="E69" s="53">
        <f t="shared" si="11"/>
        <v>535</v>
      </c>
      <c r="F69" s="53">
        <f t="shared" si="11"/>
        <v>242</v>
      </c>
      <c r="G69" s="53">
        <f t="shared" si="11"/>
        <v>1277</v>
      </c>
    </row>
    <row r="70" spans="1:8" x14ac:dyDescent="0.3">
      <c r="A70" s="180"/>
      <c r="B70" s="54" t="s">
        <v>1</v>
      </c>
      <c r="C70" s="53">
        <f t="shared" si="11"/>
        <v>347</v>
      </c>
      <c r="D70" s="53">
        <f t="shared" si="11"/>
        <v>3594</v>
      </c>
      <c r="E70" s="53">
        <f t="shared" si="11"/>
        <v>3519</v>
      </c>
      <c r="F70" s="53">
        <f t="shared" si="11"/>
        <v>1306</v>
      </c>
      <c r="G70" s="53">
        <f t="shared" si="11"/>
        <v>8766</v>
      </c>
    </row>
    <row r="71" spans="1:8" x14ac:dyDescent="0.3">
      <c r="A71" s="180"/>
      <c r="B71" s="54" t="s">
        <v>2</v>
      </c>
      <c r="C71" s="53">
        <f t="shared" si="11"/>
        <v>829</v>
      </c>
      <c r="D71" s="53">
        <f t="shared" si="11"/>
        <v>7856</v>
      </c>
      <c r="E71" s="53">
        <f t="shared" si="11"/>
        <v>7669</v>
      </c>
      <c r="F71" s="53">
        <f t="shared" si="11"/>
        <v>2754</v>
      </c>
      <c r="G71" s="53">
        <f t="shared" si="11"/>
        <v>19108</v>
      </c>
    </row>
    <row r="72" spans="1:8" x14ac:dyDescent="0.3">
      <c r="A72" s="122" t="s">
        <v>119</v>
      </c>
      <c r="B72" s="122"/>
      <c r="C72" s="109"/>
      <c r="D72" s="109"/>
      <c r="E72" s="109"/>
      <c r="F72" s="109"/>
      <c r="G72" s="109"/>
      <c r="H72" s="109"/>
    </row>
  </sheetData>
  <mergeCells count="24">
    <mergeCell ref="A39:A41"/>
    <mergeCell ref="A42:A44"/>
    <mergeCell ref="A45:A47"/>
    <mergeCell ref="A27:G27"/>
    <mergeCell ref="A28:G28"/>
    <mergeCell ref="A30:A32"/>
    <mergeCell ref="A33:A35"/>
    <mergeCell ref="A36:A38"/>
    <mergeCell ref="A51:G51"/>
    <mergeCell ref="A52:G52"/>
    <mergeCell ref="A54:A56"/>
    <mergeCell ref="A57:A59"/>
    <mergeCell ref="A69:A71"/>
    <mergeCell ref="A60:A62"/>
    <mergeCell ref="A63:A65"/>
    <mergeCell ref="A66:A68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8"/>
  <sheetViews>
    <sheetView showGridLines="0" zoomScaleNormal="100" workbookViewId="0">
      <pane xSplit="1" topLeftCell="B1" activePane="topRight" state="frozen"/>
      <selection pane="topRight" activeCell="A35" sqref="A35:L36"/>
    </sheetView>
  </sheetViews>
  <sheetFormatPr defaultRowHeight="14.4" x14ac:dyDescent="0.3"/>
  <cols>
    <col min="1" max="1" width="17.109375" customWidth="1"/>
    <col min="2" max="2" width="27.109375" customWidth="1"/>
    <col min="3" max="3" width="10.109375" customWidth="1"/>
    <col min="4" max="7" width="8.44140625" customWidth="1"/>
    <col min="8" max="8" width="9.109375" customWidth="1"/>
    <col min="11" max="11" width="9.88671875" bestFit="1" customWidth="1"/>
    <col min="12" max="12" width="9.88671875" customWidth="1"/>
  </cols>
  <sheetData>
    <row r="3" spans="1:12" ht="29.25" customHeight="1" x14ac:dyDescent="0.3">
      <c r="A3" s="181" t="s">
        <v>128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32.25" customHeight="1" x14ac:dyDescent="0.3">
      <c r="A4" s="55" t="s">
        <v>57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28">
        <v>2018</v>
      </c>
      <c r="L4" s="142">
        <v>2019</v>
      </c>
    </row>
    <row r="5" spans="1:12" x14ac:dyDescent="0.3">
      <c r="A5" s="186" t="s">
        <v>26</v>
      </c>
      <c r="B5" s="15" t="s">
        <v>81</v>
      </c>
      <c r="C5" s="13">
        <v>12737</v>
      </c>
      <c r="D5" s="13">
        <v>15630</v>
      </c>
      <c r="E5" s="13">
        <v>10883</v>
      </c>
      <c r="F5" s="13">
        <v>14363</v>
      </c>
      <c r="G5" s="13">
        <v>21386</v>
      </c>
      <c r="H5" s="13">
        <v>7239</v>
      </c>
      <c r="I5" s="13">
        <v>18794</v>
      </c>
      <c r="J5" s="13">
        <v>23595</v>
      </c>
      <c r="K5" s="13">
        <v>31722</v>
      </c>
      <c r="L5" s="13">
        <v>31622</v>
      </c>
    </row>
    <row r="6" spans="1:12" x14ac:dyDescent="0.3">
      <c r="A6" s="186"/>
      <c r="B6" s="15" t="s">
        <v>82</v>
      </c>
      <c r="C6" s="13">
        <v>35759</v>
      </c>
      <c r="D6" s="13">
        <v>33378</v>
      </c>
      <c r="E6" s="13">
        <v>28737</v>
      </c>
      <c r="F6" s="13">
        <v>39027</v>
      </c>
      <c r="G6" s="13">
        <v>31845</v>
      </c>
      <c r="H6" s="13">
        <v>28150</v>
      </c>
      <c r="I6" s="13">
        <v>34485</v>
      </c>
      <c r="J6" s="13">
        <v>37135</v>
      </c>
      <c r="K6" s="13">
        <v>56749</v>
      </c>
      <c r="L6" s="13">
        <v>47471</v>
      </c>
    </row>
    <row r="7" spans="1:12" x14ac:dyDescent="0.3">
      <c r="A7" s="186"/>
      <c r="B7" s="15" t="s">
        <v>7</v>
      </c>
      <c r="C7" s="13">
        <v>23891</v>
      </c>
      <c r="D7" s="13">
        <v>24917</v>
      </c>
      <c r="E7" s="13">
        <v>16068</v>
      </c>
      <c r="F7" s="13">
        <v>21271</v>
      </c>
      <c r="G7" s="13">
        <v>30429</v>
      </c>
      <c r="H7" s="13">
        <v>18666</v>
      </c>
      <c r="I7" s="13">
        <v>27409</v>
      </c>
      <c r="J7" s="13">
        <v>29835</v>
      </c>
      <c r="K7" s="13">
        <v>43185</v>
      </c>
      <c r="L7" s="13">
        <v>45197</v>
      </c>
    </row>
    <row r="8" spans="1:12" x14ac:dyDescent="0.3">
      <c r="A8" s="186"/>
      <c r="B8" s="15" t="s">
        <v>46</v>
      </c>
      <c r="C8" s="13">
        <v>71565</v>
      </c>
      <c r="D8" s="13">
        <v>68756</v>
      </c>
      <c r="E8" s="13">
        <v>59405</v>
      </c>
      <c r="F8" s="13">
        <v>73581</v>
      </c>
      <c r="G8" s="13">
        <v>60752</v>
      </c>
      <c r="H8" s="13">
        <v>59239</v>
      </c>
      <c r="I8" s="13">
        <v>68454</v>
      </c>
      <c r="J8" s="13">
        <v>77853</v>
      </c>
      <c r="K8" s="13">
        <v>114376</v>
      </c>
      <c r="L8" s="13">
        <v>101315</v>
      </c>
    </row>
    <row r="9" spans="1:12" x14ac:dyDescent="0.3">
      <c r="A9" s="186"/>
      <c r="B9" s="15" t="s">
        <v>49</v>
      </c>
      <c r="C9" s="16">
        <v>0.26500000000000001</v>
      </c>
      <c r="D9" s="16">
        <v>0.23300000000000001</v>
      </c>
      <c r="E9" s="16">
        <v>0.185</v>
      </c>
      <c r="F9" s="16">
        <v>0.23300000000000001</v>
      </c>
      <c r="G9" s="16">
        <v>0.224</v>
      </c>
      <c r="H9" s="16">
        <v>0.193</v>
      </c>
      <c r="I9" s="16">
        <v>0.24299999999999999</v>
      </c>
      <c r="J9" s="16">
        <v>0.27200000000000002</v>
      </c>
      <c r="K9" s="16">
        <v>0.29499999999999998</v>
      </c>
      <c r="L9" s="16">
        <v>0.26300000000000001</v>
      </c>
    </row>
    <row r="10" spans="1:12" x14ac:dyDescent="0.3">
      <c r="A10" s="184" t="s">
        <v>27</v>
      </c>
      <c r="B10" s="17" t="s">
        <v>81</v>
      </c>
      <c r="C10" s="18">
        <v>44974</v>
      </c>
      <c r="D10" s="18">
        <v>48812</v>
      </c>
      <c r="E10" s="18">
        <v>38883</v>
      </c>
      <c r="F10" s="18">
        <v>32482</v>
      </c>
      <c r="G10" s="18">
        <v>35308</v>
      </c>
      <c r="H10" s="18">
        <v>44818</v>
      </c>
      <c r="I10" s="18">
        <v>69426</v>
      </c>
      <c r="J10" s="18">
        <v>76936</v>
      </c>
      <c r="K10" s="18">
        <v>88889</v>
      </c>
      <c r="L10" s="18">
        <v>101242</v>
      </c>
    </row>
    <row r="11" spans="1:12" x14ac:dyDescent="0.3">
      <c r="A11" s="184"/>
      <c r="B11" s="17" t="s">
        <v>83</v>
      </c>
      <c r="C11" s="18">
        <v>174383</v>
      </c>
      <c r="D11" s="18">
        <v>153901</v>
      </c>
      <c r="E11" s="18">
        <v>124839</v>
      </c>
      <c r="F11" s="18">
        <v>139196</v>
      </c>
      <c r="G11" s="18">
        <v>137981</v>
      </c>
      <c r="H11" s="18">
        <v>143446</v>
      </c>
      <c r="I11" s="18">
        <v>152411</v>
      </c>
      <c r="J11" s="18">
        <v>160341</v>
      </c>
      <c r="K11" s="18">
        <v>175551</v>
      </c>
      <c r="L11" s="18">
        <v>194567</v>
      </c>
    </row>
    <row r="12" spans="1:12" x14ac:dyDescent="0.3">
      <c r="A12" s="184"/>
      <c r="B12" s="17" t="s">
        <v>7</v>
      </c>
      <c r="C12" s="18">
        <v>343286</v>
      </c>
      <c r="D12" s="18">
        <v>354566</v>
      </c>
      <c r="E12" s="18">
        <v>281444</v>
      </c>
      <c r="F12" s="18">
        <v>203716</v>
      </c>
      <c r="G12" s="18">
        <v>272784</v>
      </c>
      <c r="H12" s="18">
        <v>283035</v>
      </c>
      <c r="I12" s="18">
        <v>450561</v>
      </c>
      <c r="J12" s="18">
        <v>503122</v>
      </c>
      <c r="K12" s="18">
        <v>583820</v>
      </c>
      <c r="L12" s="18">
        <v>597485</v>
      </c>
    </row>
    <row r="13" spans="1:12" x14ac:dyDescent="0.3">
      <c r="A13" s="184"/>
      <c r="B13" s="17" t="s">
        <v>46</v>
      </c>
      <c r="C13" s="18">
        <v>591967</v>
      </c>
      <c r="D13" s="18">
        <v>486679</v>
      </c>
      <c r="E13" s="18">
        <v>366724</v>
      </c>
      <c r="F13" s="18">
        <v>410598</v>
      </c>
      <c r="G13" s="18">
        <v>415601</v>
      </c>
      <c r="H13" s="18">
        <v>404938</v>
      </c>
      <c r="I13" s="18">
        <v>434993</v>
      </c>
      <c r="J13" s="18">
        <v>473714</v>
      </c>
      <c r="K13" s="18">
        <v>590617</v>
      </c>
      <c r="L13" s="18">
        <v>569240</v>
      </c>
    </row>
    <row r="14" spans="1:12" x14ac:dyDescent="0.3">
      <c r="A14" s="184"/>
      <c r="B14" s="17" t="s">
        <v>49</v>
      </c>
      <c r="C14" s="19">
        <v>0.36</v>
      </c>
      <c r="D14" s="19">
        <v>0.314</v>
      </c>
      <c r="E14" s="19">
        <v>0.23899999999999999</v>
      </c>
      <c r="F14" s="19">
        <v>0.224</v>
      </c>
      <c r="G14" s="19">
        <v>0.22600000000000001</v>
      </c>
      <c r="H14" s="19">
        <v>0.24099999999999999</v>
      </c>
      <c r="I14" s="19">
        <v>0.28799999999999998</v>
      </c>
      <c r="J14" s="19">
        <v>0.307</v>
      </c>
      <c r="K14" s="19">
        <v>0.29399999999999998</v>
      </c>
      <c r="L14" s="19">
        <v>0.28399999999999997</v>
      </c>
    </row>
    <row r="15" spans="1:12" x14ac:dyDescent="0.3">
      <c r="A15" s="186" t="s">
        <v>31</v>
      </c>
      <c r="B15" s="15" t="s">
        <v>84</v>
      </c>
      <c r="C15" s="13">
        <v>793</v>
      </c>
      <c r="D15" s="13">
        <v>1399</v>
      </c>
      <c r="E15" s="13">
        <v>1704</v>
      </c>
      <c r="F15" s="13">
        <v>1217</v>
      </c>
      <c r="G15" s="13">
        <v>1209</v>
      </c>
      <c r="H15" s="13">
        <v>1404</v>
      </c>
      <c r="I15" s="13">
        <v>1376</v>
      </c>
      <c r="J15" s="13">
        <v>1083</v>
      </c>
      <c r="K15" s="13">
        <v>1537</v>
      </c>
      <c r="L15" s="13">
        <v>2045</v>
      </c>
    </row>
    <row r="16" spans="1:12" x14ac:dyDescent="0.3">
      <c r="A16" s="186"/>
      <c r="B16" s="15" t="s">
        <v>83</v>
      </c>
      <c r="C16" s="13">
        <v>43267</v>
      </c>
      <c r="D16" s="13">
        <v>37182</v>
      </c>
      <c r="E16" s="13">
        <v>29933</v>
      </c>
      <c r="F16" s="13">
        <v>34897</v>
      </c>
      <c r="G16" s="13">
        <v>35166</v>
      </c>
      <c r="H16" s="13">
        <v>33617</v>
      </c>
      <c r="I16" s="13">
        <v>36237</v>
      </c>
      <c r="J16" s="13">
        <v>34514</v>
      </c>
      <c r="K16" s="13">
        <v>39347</v>
      </c>
      <c r="L16" s="13">
        <v>41082</v>
      </c>
    </row>
    <row r="17" spans="1:12" x14ac:dyDescent="0.3">
      <c r="A17" s="186"/>
      <c r="B17" s="15" t="s">
        <v>7</v>
      </c>
      <c r="C17" s="13">
        <v>1509</v>
      </c>
      <c r="D17" s="13">
        <v>3528</v>
      </c>
      <c r="E17" s="13">
        <v>3989</v>
      </c>
      <c r="F17" s="13">
        <v>3737</v>
      </c>
      <c r="G17" s="13">
        <v>3747</v>
      </c>
      <c r="H17" s="13">
        <v>3823</v>
      </c>
      <c r="I17" s="13">
        <v>3326</v>
      </c>
      <c r="J17" s="13">
        <v>2338</v>
      </c>
      <c r="K17" s="13">
        <v>2518</v>
      </c>
      <c r="L17" s="13">
        <v>4698</v>
      </c>
    </row>
    <row r="18" spans="1:12" x14ac:dyDescent="0.3">
      <c r="A18" s="186"/>
      <c r="B18" s="15" t="s">
        <v>46</v>
      </c>
      <c r="C18" s="13">
        <v>105334</v>
      </c>
      <c r="D18" s="13">
        <v>81877</v>
      </c>
      <c r="E18" s="13">
        <v>70102</v>
      </c>
      <c r="F18" s="13">
        <v>78716</v>
      </c>
      <c r="G18" s="13">
        <v>77916</v>
      </c>
      <c r="H18" s="13">
        <v>73351</v>
      </c>
      <c r="I18" s="13">
        <v>78065</v>
      </c>
      <c r="J18" s="13">
        <v>86147</v>
      </c>
      <c r="K18" s="13">
        <v>90308</v>
      </c>
      <c r="L18" s="13">
        <v>92675</v>
      </c>
    </row>
    <row r="19" spans="1:12" x14ac:dyDescent="0.3">
      <c r="A19" s="186"/>
      <c r="B19" s="15" t="s">
        <v>50</v>
      </c>
      <c r="C19" s="16">
        <v>0.246</v>
      </c>
      <c r="D19" s="16">
        <v>0.19600000000000001</v>
      </c>
      <c r="E19" s="16">
        <v>0.16800000000000001</v>
      </c>
      <c r="F19" s="16">
        <v>0.183</v>
      </c>
      <c r="G19" s="16">
        <v>0.17899999999999999</v>
      </c>
      <c r="H19" s="16">
        <v>0.16700000000000001</v>
      </c>
      <c r="I19" s="16">
        <v>0.16800000000000001</v>
      </c>
      <c r="J19" s="16">
        <v>0.183</v>
      </c>
      <c r="K19" s="16">
        <v>0.16400000000000001</v>
      </c>
      <c r="L19" s="16">
        <v>0.16700000000000001</v>
      </c>
    </row>
    <row r="20" spans="1:12" x14ac:dyDescent="0.3">
      <c r="A20" s="184" t="s">
        <v>32</v>
      </c>
      <c r="B20" s="17" t="s">
        <v>84</v>
      </c>
      <c r="C20" s="18">
        <v>9248</v>
      </c>
      <c r="D20" s="18">
        <v>9555</v>
      </c>
      <c r="E20" s="18">
        <v>7927</v>
      </c>
      <c r="F20" s="18">
        <v>9520</v>
      </c>
      <c r="G20" s="18">
        <v>11590</v>
      </c>
      <c r="H20" s="18">
        <v>13293</v>
      </c>
      <c r="I20" s="18">
        <v>12439</v>
      </c>
      <c r="J20" s="18">
        <v>16758</v>
      </c>
      <c r="K20" s="18">
        <v>22747</v>
      </c>
      <c r="L20" s="18">
        <v>26229</v>
      </c>
    </row>
    <row r="21" spans="1:12" x14ac:dyDescent="0.3">
      <c r="A21" s="184"/>
      <c r="B21" s="17" t="s">
        <v>83</v>
      </c>
      <c r="C21" s="18">
        <v>100152</v>
      </c>
      <c r="D21" s="18">
        <v>95900</v>
      </c>
      <c r="E21" s="18">
        <v>78812</v>
      </c>
      <c r="F21" s="18">
        <v>78285</v>
      </c>
      <c r="G21" s="18">
        <v>74319</v>
      </c>
      <c r="H21" s="18">
        <v>85955</v>
      </c>
      <c r="I21" s="18">
        <v>85667</v>
      </c>
      <c r="J21" s="18">
        <v>79641</v>
      </c>
      <c r="K21" s="18">
        <v>84479</v>
      </c>
      <c r="L21" s="18">
        <v>89557</v>
      </c>
    </row>
    <row r="22" spans="1:12" x14ac:dyDescent="0.3">
      <c r="A22" s="184"/>
      <c r="B22" s="17" t="s">
        <v>7</v>
      </c>
      <c r="C22" s="18">
        <v>20298</v>
      </c>
      <c r="D22" s="18">
        <v>23355</v>
      </c>
      <c r="E22" s="18">
        <v>19980</v>
      </c>
      <c r="F22" s="18">
        <v>28474</v>
      </c>
      <c r="G22" s="18">
        <v>34026</v>
      </c>
      <c r="H22" s="18">
        <v>33417</v>
      </c>
      <c r="I22" s="18">
        <v>37939</v>
      </c>
      <c r="J22" s="18">
        <v>61192</v>
      </c>
      <c r="K22" s="18">
        <v>75142</v>
      </c>
      <c r="L22" s="18">
        <v>77463</v>
      </c>
    </row>
    <row r="23" spans="1:12" x14ac:dyDescent="0.3">
      <c r="A23" s="184"/>
      <c r="B23" s="17" t="s">
        <v>46</v>
      </c>
      <c r="C23" s="18">
        <v>224270</v>
      </c>
      <c r="D23" s="18">
        <v>210338</v>
      </c>
      <c r="E23" s="18">
        <v>172735</v>
      </c>
      <c r="F23" s="18">
        <v>175965</v>
      </c>
      <c r="G23" s="18">
        <v>162776</v>
      </c>
      <c r="H23" s="18">
        <v>180571</v>
      </c>
      <c r="I23" s="18">
        <v>183147</v>
      </c>
      <c r="J23" s="18">
        <v>169252</v>
      </c>
      <c r="K23" s="18">
        <v>187576</v>
      </c>
      <c r="L23" s="18">
        <v>197187</v>
      </c>
    </row>
    <row r="24" spans="1:12" x14ac:dyDescent="0.3">
      <c r="A24" s="184"/>
      <c r="B24" s="17" t="s">
        <v>49</v>
      </c>
      <c r="C24" s="19">
        <v>0.218</v>
      </c>
      <c r="D24" s="19">
        <v>0.20399999999999999</v>
      </c>
      <c r="E24" s="19">
        <v>0.16600000000000001</v>
      </c>
      <c r="F24" s="19">
        <v>0.17299999999999999</v>
      </c>
      <c r="G24" s="19">
        <v>0.16500000000000001</v>
      </c>
      <c r="H24" s="19">
        <v>0.17899999999999999</v>
      </c>
      <c r="I24" s="19">
        <v>0.186</v>
      </c>
      <c r="J24" s="19">
        <v>0.189</v>
      </c>
      <c r="K24" s="19">
        <v>0.17799999999999999</v>
      </c>
      <c r="L24" s="19">
        <v>0.17699999999999999</v>
      </c>
    </row>
    <row r="25" spans="1:12" x14ac:dyDescent="0.3">
      <c r="A25" s="185" t="s">
        <v>33</v>
      </c>
      <c r="B25" s="15" t="s">
        <v>84</v>
      </c>
      <c r="C25" s="20">
        <v>98473</v>
      </c>
      <c r="D25" s="20">
        <v>96787</v>
      </c>
      <c r="E25" s="20">
        <v>59968</v>
      </c>
      <c r="F25" s="20">
        <v>73741</v>
      </c>
      <c r="G25" s="20">
        <v>97609</v>
      </c>
      <c r="H25" s="20">
        <v>119903</v>
      </c>
      <c r="I25" s="20">
        <v>87809</v>
      </c>
      <c r="J25" s="20">
        <v>125745</v>
      </c>
      <c r="K25" s="20">
        <v>210997</v>
      </c>
      <c r="L25" s="20">
        <v>216446</v>
      </c>
    </row>
    <row r="26" spans="1:12" x14ac:dyDescent="0.3">
      <c r="A26" s="185"/>
      <c r="B26" s="15" t="s">
        <v>83</v>
      </c>
      <c r="C26" s="20">
        <v>55019</v>
      </c>
      <c r="D26" s="20">
        <v>44855</v>
      </c>
      <c r="E26" s="20">
        <v>37515</v>
      </c>
      <c r="F26" s="20">
        <v>34754</v>
      </c>
      <c r="G26" s="20">
        <v>34589</v>
      </c>
      <c r="H26" s="20">
        <v>35775</v>
      </c>
      <c r="I26" s="20">
        <v>42587</v>
      </c>
      <c r="J26" s="20">
        <v>42908</v>
      </c>
      <c r="K26" s="20">
        <v>65255</v>
      </c>
      <c r="L26" s="20">
        <v>67142</v>
      </c>
    </row>
    <row r="27" spans="1:12" x14ac:dyDescent="0.3">
      <c r="A27" s="185"/>
      <c r="B27" s="15" t="s">
        <v>7</v>
      </c>
      <c r="C27" s="20">
        <v>110353</v>
      </c>
      <c r="D27" s="20">
        <v>107094</v>
      </c>
      <c r="E27" s="20">
        <v>82903</v>
      </c>
      <c r="F27" s="20">
        <v>118961</v>
      </c>
      <c r="G27" s="20">
        <v>166994</v>
      </c>
      <c r="H27" s="20">
        <v>216384</v>
      </c>
      <c r="I27" s="20">
        <v>159485</v>
      </c>
      <c r="J27" s="20">
        <v>224598</v>
      </c>
      <c r="K27" s="20">
        <v>342063</v>
      </c>
      <c r="L27" s="20">
        <v>332737</v>
      </c>
    </row>
    <row r="28" spans="1:12" x14ac:dyDescent="0.3">
      <c r="A28" s="185"/>
      <c r="B28" s="15" t="s">
        <v>46</v>
      </c>
      <c r="C28" s="20">
        <v>110857</v>
      </c>
      <c r="D28" s="20">
        <v>82797</v>
      </c>
      <c r="E28" s="20">
        <v>68999</v>
      </c>
      <c r="F28" s="20">
        <v>65283</v>
      </c>
      <c r="G28" s="20">
        <v>67196</v>
      </c>
      <c r="H28" s="20">
        <v>69310</v>
      </c>
      <c r="I28" s="20">
        <v>91935</v>
      </c>
      <c r="J28" s="20">
        <v>89616</v>
      </c>
      <c r="K28" s="20">
        <v>135052</v>
      </c>
      <c r="L28" s="20">
        <v>145596</v>
      </c>
    </row>
    <row r="29" spans="1:12" x14ac:dyDescent="0.3">
      <c r="A29" s="185"/>
      <c r="B29" s="15" t="s">
        <v>50</v>
      </c>
      <c r="C29" s="21">
        <v>0.28000000000000003</v>
      </c>
      <c r="D29" s="21">
        <v>0.23799999999999999</v>
      </c>
      <c r="E29" s="21">
        <v>0.188</v>
      </c>
      <c r="F29" s="21">
        <v>0.22800000000000001</v>
      </c>
      <c r="G29" s="21">
        <v>0.28999999999999998</v>
      </c>
      <c r="H29" s="21">
        <v>0.32300000000000001</v>
      </c>
      <c r="I29" s="21">
        <v>0.29099999999999998</v>
      </c>
      <c r="J29" s="21">
        <v>0.36099999999999999</v>
      </c>
      <c r="K29" s="21">
        <v>0.38900000000000001</v>
      </c>
      <c r="L29" s="21">
        <v>0.376</v>
      </c>
    </row>
    <row r="30" spans="1:12" x14ac:dyDescent="0.3">
      <c r="A30" s="167" t="s">
        <v>4</v>
      </c>
      <c r="B30" s="59" t="s">
        <v>84</v>
      </c>
      <c r="C30" s="60">
        <f t="shared" ref="C30:I30" si="0">C20+C15+C10+C5+C25</f>
        <v>166225</v>
      </c>
      <c r="D30" s="60">
        <f t="shared" si="0"/>
        <v>172183</v>
      </c>
      <c r="E30" s="60">
        <f t="shared" si="0"/>
        <v>119365</v>
      </c>
      <c r="F30" s="60">
        <f t="shared" si="0"/>
        <v>131323</v>
      </c>
      <c r="G30" s="60">
        <f t="shared" si="0"/>
        <v>167102</v>
      </c>
      <c r="H30" s="60">
        <f t="shared" si="0"/>
        <v>186657</v>
      </c>
      <c r="I30" s="60">
        <f t="shared" si="0"/>
        <v>189844</v>
      </c>
      <c r="J30" s="60">
        <f t="shared" ref="J30:K30" si="1">J20+J15+J10+J5+J25</f>
        <v>244117</v>
      </c>
      <c r="K30" s="129">
        <f t="shared" si="1"/>
        <v>355892</v>
      </c>
      <c r="L30" s="143">
        <f t="shared" ref="L30" si="2">L20+L15+L10+L5+L25</f>
        <v>377584</v>
      </c>
    </row>
    <row r="31" spans="1:12" x14ac:dyDescent="0.3">
      <c r="A31" s="167"/>
      <c r="B31" s="59" t="s">
        <v>83</v>
      </c>
      <c r="C31" s="60">
        <f>C6+C11+C16+C21+C26</f>
        <v>408580</v>
      </c>
      <c r="D31" s="60">
        <f t="shared" ref="D31:G31" si="3">D6+D11+D16+D21+D26</f>
        <v>365216</v>
      </c>
      <c r="E31" s="60">
        <f t="shared" si="3"/>
        <v>299836</v>
      </c>
      <c r="F31" s="60">
        <f t="shared" si="3"/>
        <v>326159</v>
      </c>
      <c r="G31" s="60">
        <f t="shared" si="3"/>
        <v>313900</v>
      </c>
      <c r="H31" s="60">
        <f t="shared" ref="H31:I31" si="4">H6+H11+H16+H21+H26</f>
        <v>326943</v>
      </c>
      <c r="I31" s="60">
        <f t="shared" si="4"/>
        <v>351387</v>
      </c>
      <c r="J31" s="60">
        <f t="shared" ref="J31:K31" si="5">J6+J11+J16+J21+J26</f>
        <v>354539</v>
      </c>
      <c r="K31" s="129">
        <f t="shared" si="5"/>
        <v>421381</v>
      </c>
      <c r="L31" s="143">
        <f t="shared" ref="L31" si="6">L6+L11+L16+L21+L26</f>
        <v>439819</v>
      </c>
    </row>
    <row r="32" spans="1:12" x14ac:dyDescent="0.3">
      <c r="A32" s="167"/>
      <c r="B32" s="59" t="s">
        <v>7</v>
      </c>
      <c r="C32" s="60">
        <f>C22+C17+C12+C7+C27</f>
        <v>499337</v>
      </c>
      <c r="D32" s="60">
        <f t="shared" ref="D32:G32" si="7">D22+D17+D12+D7+D27</f>
        <v>513460</v>
      </c>
      <c r="E32" s="60">
        <f t="shared" si="7"/>
        <v>404384</v>
      </c>
      <c r="F32" s="60">
        <f t="shared" si="7"/>
        <v>376159</v>
      </c>
      <c r="G32" s="60">
        <f t="shared" si="7"/>
        <v>507980</v>
      </c>
      <c r="H32" s="60">
        <f t="shared" ref="H32:I32" si="8">H22+H17+H12+H7+H27</f>
        <v>555325</v>
      </c>
      <c r="I32" s="60">
        <f t="shared" si="8"/>
        <v>678720</v>
      </c>
      <c r="J32" s="60">
        <f t="shared" ref="J32:K32" si="9">J22+J17+J12+J7+J27</f>
        <v>821085</v>
      </c>
      <c r="K32" s="129">
        <f t="shared" si="9"/>
        <v>1046728</v>
      </c>
      <c r="L32" s="143">
        <f t="shared" ref="L32" si="10">L22+L17+L12+L7+L27</f>
        <v>1057580</v>
      </c>
    </row>
    <row r="33" spans="1:16" x14ac:dyDescent="0.3">
      <c r="A33" s="167"/>
      <c r="B33" s="59" t="s">
        <v>46</v>
      </c>
      <c r="C33" s="60">
        <f>C8+C13+C18+C23+C28</f>
        <v>1103993</v>
      </c>
      <c r="D33" s="60">
        <f t="shared" ref="D33:G33" si="11">D8+D13+D18+D23+D28</f>
        <v>930447</v>
      </c>
      <c r="E33" s="60">
        <f t="shared" si="11"/>
        <v>737965</v>
      </c>
      <c r="F33" s="60">
        <f t="shared" si="11"/>
        <v>804143</v>
      </c>
      <c r="G33" s="60">
        <f t="shared" si="11"/>
        <v>784241</v>
      </c>
      <c r="H33" s="60">
        <f t="shared" ref="H33:I33" si="12">H8+H13+H18+H23+H28</f>
        <v>787409</v>
      </c>
      <c r="I33" s="60">
        <f t="shared" si="12"/>
        <v>856594</v>
      </c>
      <c r="J33" s="60">
        <f t="shared" ref="J33:K33" si="13">J8+J13+J18+J23+J28</f>
        <v>896582</v>
      </c>
      <c r="K33" s="129">
        <f t="shared" si="13"/>
        <v>1117929</v>
      </c>
      <c r="L33" s="143">
        <f t="shared" ref="L33" si="14">L8+L13+L18+L23+L28</f>
        <v>1106013</v>
      </c>
    </row>
    <row r="34" spans="1:16" x14ac:dyDescent="0.3">
      <c r="A34" s="167"/>
      <c r="B34" s="59" t="s">
        <v>49</v>
      </c>
      <c r="C34" s="61">
        <v>0.30199999999999999</v>
      </c>
      <c r="D34" s="61">
        <v>0.26500000000000001</v>
      </c>
      <c r="E34" s="61">
        <v>0.20699999999999999</v>
      </c>
      <c r="F34" s="61">
        <v>0.21099999999999999</v>
      </c>
      <c r="G34" s="61">
        <v>0.219</v>
      </c>
      <c r="H34" s="61">
        <v>0.23200000000000001</v>
      </c>
      <c r="I34" s="61">
        <v>0.25600000000000001</v>
      </c>
      <c r="J34" s="61">
        <v>0.27899999999999997</v>
      </c>
      <c r="K34" s="61">
        <v>0.27800000000000002</v>
      </c>
      <c r="L34" s="61">
        <v>0.26800000000000002</v>
      </c>
    </row>
    <row r="35" spans="1:16" ht="15" customHeight="1" x14ac:dyDescent="0.3">
      <c r="A35" s="182" t="s">
        <v>129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2"/>
      <c r="N35" s="2"/>
      <c r="O35" s="2"/>
      <c r="P35" s="2"/>
    </row>
    <row r="36" spans="1:16" x14ac:dyDescent="0.3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</row>
    <row r="37" spans="1:16" ht="15" customHeight="1" x14ac:dyDescent="0.3">
      <c r="A37" s="183"/>
      <c r="B37" s="183"/>
      <c r="C37" s="183"/>
      <c r="D37" s="183"/>
      <c r="E37" s="183"/>
      <c r="F37" s="183"/>
      <c r="G37" s="183"/>
      <c r="H37" s="183"/>
      <c r="I37" s="183"/>
    </row>
    <row r="38" spans="1:16" x14ac:dyDescent="0.3">
      <c r="A38" s="183"/>
      <c r="B38" s="183"/>
      <c r="C38" s="183"/>
      <c r="D38" s="183"/>
      <c r="E38" s="183"/>
      <c r="F38" s="183"/>
      <c r="G38" s="183"/>
      <c r="H38" s="183"/>
      <c r="I38" s="183"/>
    </row>
  </sheetData>
  <mergeCells count="9">
    <mergeCell ref="A3:L3"/>
    <mergeCell ref="A35:L36"/>
    <mergeCell ref="A37:I38"/>
    <mergeCell ref="A20:A24"/>
    <mergeCell ref="A25:A29"/>
    <mergeCell ref="A5:A9"/>
    <mergeCell ref="A10:A14"/>
    <mergeCell ref="A15:A19"/>
    <mergeCell ref="A30:A34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597" r:id="rId1"/>
  <headerFooter>
    <oddHeader>&amp;R&amp;G</oddHeader>
    <oddFooter>&amp;L&amp;F&amp;C&amp;P / &amp;N&amp;R&amp;A</oddFooter>
  </headerFooter>
  <ignoredErrors>
    <ignoredError sqref="C31:I31 C32:H32 I32:L32 J31:L31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D149"/>
  <sheetViews>
    <sheetView showGridLines="0" zoomScaleNormal="100" workbookViewId="0">
      <selection activeCell="C18" sqref="C18"/>
    </sheetView>
  </sheetViews>
  <sheetFormatPr defaultRowHeight="14.4" x14ac:dyDescent="0.3"/>
  <cols>
    <col min="1" max="1" width="11.109375" style="3" bestFit="1" customWidth="1"/>
    <col min="2" max="2" width="10" customWidth="1"/>
    <col min="3" max="3" width="15.44140625" customWidth="1"/>
    <col min="4" max="4" width="10" customWidth="1"/>
  </cols>
  <sheetData>
    <row r="2" spans="1:4" s="106" customFormat="1" ht="17.100000000000001" customHeight="1" x14ac:dyDescent="0.3">
      <c r="A2" s="187" t="s">
        <v>106</v>
      </c>
      <c r="B2" s="187"/>
      <c r="C2" s="187"/>
      <c r="D2" s="187"/>
    </row>
    <row r="3" spans="1:4" s="106" customFormat="1" ht="17.100000000000001" customHeight="1" x14ac:dyDescent="0.3">
      <c r="A3" s="187" t="s">
        <v>107</v>
      </c>
      <c r="B3" s="187"/>
      <c r="C3" s="187" t="s">
        <v>108</v>
      </c>
      <c r="D3" s="187"/>
    </row>
    <row r="4" spans="1:4" s="106" customFormat="1" ht="17.100000000000001" customHeight="1" x14ac:dyDescent="0.3">
      <c r="A4" s="114"/>
      <c r="B4" s="115" t="s">
        <v>45</v>
      </c>
      <c r="C4" s="114"/>
      <c r="D4" s="115" t="s">
        <v>45</v>
      </c>
    </row>
    <row r="5" spans="1:4" s="106" customFormat="1" ht="17.100000000000001" customHeight="1" x14ac:dyDescent="0.3">
      <c r="A5" s="144">
        <v>2020</v>
      </c>
      <c r="B5" s="115">
        <f>SUM(B6:B17)</f>
        <v>950</v>
      </c>
      <c r="C5" s="144">
        <v>2020</v>
      </c>
      <c r="D5" s="115">
        <f>SUM(D6:D17)</f>
        <v>3030</v>
      </c>
    </row>
    <row r="6" spans="1:4" s="106" customFormat="1" ht="17.100000000000001" customHeight="1" x14ac:dyDescent="0.2">
      <c r="A6" s="46" t="s">
        <v>8</v>
      </c>
      <c r="B6" s="47">
        <v>0</v>
      </c>
      <c r="C6" s="46" t="s">
        <v>8</v>
      </c>
      <c r="D6" s="47">
        <v>136</v>
      </c>
    </row>
    <row r="7" spans="1:4" s="106" customFormat="1" ht="17.100000000000001" customHeight="1" x14ac:dyDescent="0.2">
      <c r="A7" s="46" t="s">
        <v>9</v>
      </c>
      <c r="B7" s="47">
        <v>0</v>
      </c>
      <c r="C7" s="46" t="s">
        <v>9</v>
      </c>
      <c r="D7" s="47">
        <v>219</v>
      </c>
    </row>
    <row r="8" spans="1:4" s="106" customFormat="1" ht="17.100000000000001" customHeight="1" x14ac:dyDescent="0.2">
      <c r="A8" s="46" t="s">
        <v>10</v>
      </c>
      <c r="B8" s="47">
        <v>0</v>
      </c>
      <c r="C8" s="46" t="s">
        <v>10</v>
      </c>
      <c r="D8" s="47">
        <v>111</v>
      </c>
    </row>
    <row r="9" spans="1:4" s="106" customFormat="1" ht="17.100000000000001" customHeight="1" x14ac:dyDescent="0.2">
      <c r="A9" s="46" t="s">
        <v>11</v>
      </c>
      <c r="B9" s="47">
        <v>0</v>
      </c>
      <c r="C9" s="46" t="s">
        <v>11</v>
      </c>
      <c r="D9" s="47">
        <v>19</v>
      </c>
    </row>
    <row r="10" spans="1:4" s="106" customFormat="1" ht="17.100000000000001" customHeight="1" x14ac:dyDescent="0.2">
      <c r="A10" s="46" t="s">
        <v>12</v>
      </c>
      <c r="B10" s="47">
        <v>0</v>
      </c>
      <c r="C10" s="46" t="s">
        <v>12</v>
      </c>
      <c r="D10" s="47">
        <v>53</v>
      </c>
    </row>
    <row r="11" spans="1:4" s="106" customFormat="1" ht="17.100000000000001" customHeight="1" x14ac:dyDescent="0.2">
      <c r="A11" s="46" t="s">
        <v>13</v>
      </c>
      <c r="B11" s="47">
        <v>0</v>
      </c>
      <c r="C11" s="46" t="s">
        <v>13</v>
      </c>
      <c r="D11" s="47">
        <v>246</v>
      </c>
    </row>
    <row r="12" spans="1:4" s="106" customFormat="1" ht="17.100000000000001" customHeight="1" x14ac:dyDescent="0.2">
      <c r="A12" s="46" t="s">
        <v>14</v>
      </c>
      <c r="B12" s="47">
        <v>321</v>
      </c>
      <c r="C12" s="46" t="s">
        <v>14</v>
      </c>
      <c r="D12" s="47">
        <v>635</v>
      </c>
    </row>
    <row r="13" spans="1:4" s="106" customFormat="1" ht="17.100000000000001" customHeight="1" x14ac:dyDescent="0.2">
      <c r="A13" s="46" t="s">
        <v>15</v>
      </c>
      <c r="B13" s="47">
        <v>377</v>
      </c>
      <c r="C13" s="46" t="s">
        <v>15</v>
      </c>
      <c r="D13" s="47">
        <v>769</v>
      </c>
    </row>
    <row r="14" spans="1:4" s="106" customFormat="1" ht="17.100000000000001" customHeight="1" x14ac:dyDescent="0.2">
      <c r="A14" s="46" t="s">
        <v>16</v>
      </c>
      <c r="B14" s="47">
        <v>252</v>
      </c>
      <c r="C14" s="46" t="s">
        <v>16</v>
      </c>
      <c r="D14" s="47">
        <v>408</v>
      </c>
    </row>
    <row r="15" spans="1:4" s="106" customFormat="1" ht="17.100000000000001" customHeight="1" x14ac:dyDescent="0.2">
      <c r="A15" s="46" t="s">
        <v>17</v>
      </c>
      <c r="B15" s="47">
        <v>0</v>
      </c>
      <c r="C15" s="46" t="s">
        <v>17</v>
      </c>
      <c r="D15" s="47">
        <v>303</v>
      </c>
    </row>
    <row r="16" spans="1:4" s="106" customFormat="1" ht="17.100000000000001" customHeight="1" x14ac:dyDescent="0.2">
      <c r="A16" s="46" t="s">
        <v>18</v>
      </c>
      <c r="B16" s="47">
        <v>0</v>
      </c>
      <c r="C16" s="46" t="s">
        <v>18</v>
      </c>
      <c r="D16" s="47">
        <v>45</v>
      </c>
    </row>
    <row r="17" spans="1:4" s="106" customFormat="1" ht="17.100000000000001" customHeight="1" x14ac:dyDescent="0.2">
      <c r="A17" s="46" t="s">
        <v>19</v>
      </c>
      <c r="B17" s="47">
        <v>0</v>
      </c>
      <c r="C17" s="46" t="s">
        <v>19</v>
      </c>
      <c r="D17" s="47">
        <v>86</v>
      </c>
    </row>
    <row r="18" spans="1:4" s="106" customFormat="1" ht="17.100000000000001" customHeight="1" x14ac:dyDescent="0.3">
      <c r="A18" s="144">
        <v>2019</v>
      </c>
      <c r="B18" s="115">
        <f>SUM(B19:B30)</f>
        <v>3100</v>
      </c>
      <c r="C18" s="144">
        <v>2019</v>
      </c>
      <c r="D18" s="115">
        <f>SUM(D19:D30)</f>
        <v>5108</v>
      </c>
    </row>
    <row r="19" spans="1:4" s="106" customFormat="1" ht="17.100000000000001" customHeight="1" x14ac:dyDescent="0.2">
      <c r="A19" s="46" t="s">
        <v>8</v>
      </c>
      <c r="B19" s="47">
        <v>0</v>
      </c>
      <c r="C19" s="46" t="s">
        <v>8</v>
      </c>
      <c r="D19" s="47">
        <v>141</v>
      </c>
    </row>
    <row r="20" spans="1:4" s="106" customFormat="1" ht="17.100000000000001" customHeight="1" x14ac:dyDescent="0.2">
      <c r="A20" s="46" t="s">
        <v>9</v>
      </c>
      <c r="B20" s="47">
        <v>0</v>
      </c>
      <c r="C20" s="46" t="s">
        <v>9</v>
      </c>
      <c r="D20" s="47">
        <v>173</v>
      </c>
    </row>
    <row r="21" spans="1:4" s="106" customFormat="1" ht="17.100000000000001" customHeight="1" x14ac:dyDescent="0.2">
      <c r="A21" s="46" t="s">
        <v>10</v>
      </c>
      <c r="B21" s="47">
        <v>0</v>
      </c>
      <c r="C21" s="46" t="s">
        <v>10</v>
      </c>
      <c r="D21" s="47">
        <v>286</v>
      </c>
    </row>
    <row r="22" spans="1:4" s="106" customFormat="1" ht="17.100000000000001" customHeight="1" x14ac:dyDescent="0.2">
      <c r="A22" s="46" t="s">
        <v>11</v>
      </c>
      <c r="B22" s="47">
        <v>0</v>
      </c>
      <c r="C22" s="46" t="s">
        <v>11</v>
      </c>
      <c r="D22" s="47">
        <v>278</v>
      </c>
    </row>
    <row r="23" spans="1:4" s="106" customFormat="1" ht="17.100000000000001" customHeight="1" x14ac:dyDescent="0.2">
      <c r="A23" s="46" t="s">
        <v>12</v>
      </c>
      <c r="B23" s="47">
        <v>0</v>
      </c>
      <c r="C23" s="46" t="s">
        <v>12</v>
      </c>
      <c r="D23" s="47">
        <v>300</v>
      </c>
    </row>
    <row r="24" spans="1:4" s="106" customFormat="1" ht="17.100000000000001" customHeight="1" x14ac:dyDescent="0.2">
      <c r="A24" s="46" t="s">
        <v>13</v>
      </c>
      <c r="B24" s="47">
        <v>459</v>
      </c>
      <c r="C24" s="46" t="s">
        <v>13</v>
      </c>
      <c r="D24" s="47">
        <v>631</v>
      </c>
    </row>
    <row r="25" spans="1:4" s="106" customFormat="1" ht="17.100000000000001" customHeight="1" x14ac:dyDescent="0.2">
      <c r="A25" s="46" t="s">
        <v>14</v>
      </c>
      <c r="B25" s="47">
        <v>1155</v>
      </c>
      <c r="C25" s="46" t="s">
        <v>14</v>
      </c>
      <c r="D25" s="47">
        <v>1127</v>
      </c>
    </row>
    <row r="26" spans="1:4" s="106" customFormat="1" ht="17.100000000000001" customHeight="1" x14ac:dyDescent="0.2">
      <c r="A26" s="46" t="s">
        <v>15</v>
      </c>
      <c r="B26" s="47">
        <v>1012</v>
      </c>
      <c r="C26" s="46" t="s">
        <v>15</v>
      </c>
      <c r="D26" s="47">
        <v>1052</v>
      </c>
    </row>
    <row r="27" spans="1:4" s="106" customFormat="1" ht="17.100000000000001" customHeight="1" x14ac:dyDescent="0.2">
      <c r="A27" s="46" t="s">
        <v>16</v>
      </c>
      <c r="B27" s="47">
        <v>474</v>
      </c>
      <c r="C27" s="46" t="s">
        <v>16</v>
      </c>
      <c r="D27" s="47">
        <v>487</v>
      </c>
    </row>
    <row r="28" spans="1:4" s="106" customFormat="1" ht="17.100000000000001" customHeight="1" x14ac:dyDescent="0.2">
      <c r="A28" s="46" t="s">
        <v>17</v>
      </c>
      <c r="B28" s="47">
        <v>0</v>
      </c>
      <c r="C28" s="46" t="s">
        <v>17</v>
      </c>
      <c r="D28" s="47">
        <v>235</v>
      </c>
    </row>
    <row r="29" spans="1:4" s="106" customFormat="1" ht="17.100000000000001" customHeight="1" x14ac:dyDescent="0.2">
      <c r="A29" s="46" t="s">
        <v>18</v>
      </c>
      <c r="B29" s="47">
        <v>0</v>
      </c>
      <c r="C29" s="46" t="s">
        <v>18</v>
      </c>
      <c r="D29" s="47">
        <v>248</v>
      </c>
    </row>
    <row r="30" spans="1:4" s="106" customFormat="1" ht="17.100000000000001" customHeight="1" x14ac:dyDescent="0.2">
      <c r="A30" s="46" t="s">
        <v>19</v>
      </c>
      <c r="B30" s="47">
        <v>0</v>
      </c>
      <c r="C30" s="46" t="s">
        <v>19</v>
      </c>
      <c r="D30" s="47">
        <v>150</v>
      </c>
    </row>
    <row r="31" spans="1:4" s="106" customFormat="1" ht="17.100000000000001" customHeight="1" x14ac:dyDescent="0.3">
      <c r="A31" s="116">
        <v>2018</v>
      </c>
      <c r="B31" s="115">
        <f>SUM(B32:B43)</f>
        <v>1985</v>
      </c>
      <c r="C31" s="116">
        <v>2018</v>
      </c>
      <c r="D31" s="115">
        <f>SUM(D32:D43)</f>
        <v>6611</v>
      </c>
    </row>
    <row r="32" spans="1:4" s="106" customFormat="1" ht="17.100000000000001" customHeight="1" x14ac:dyDescent="0.2">
      <c r="A32" s="46" t="s">
        <v>8</v>
      </c>
      <c r="B32" s="47">
        <v>0</v>
      </c>
      <c r="C32" s="46" t="s">
        <v>8</v>
      </c>
      <c r="D32" s="47">
        <v>151</v>
      </c>
    </row>
    <row r="33" spans="1:4" s="106" customFormat="1" ht="17.100000000000001" customHeight="1" x14ac:dyDescent="0.2">
      <c r="A33" s="46" t="s">
        <v>9</v>
      </c>
      <c r="B33" s="47">
        <v>0</v>
      </c>
      <c r="C33" s="46" t="s">
        <v>9</v>
      </c>
      <c r="D33" s="47">
        <v>182</v>
      </c>
    </row>
    <row r="34" spans="1:4" s="106" customFormat="1" ht="17.100000000000001" customHeight="1" x14ac:dyDescent="0.2">
      <c r="A34" s="46" t="s">
        <v>10</v>
      </c>
      <c r="B34" s="47">
        <v>0</v>
      </c>
      <c r="C34" s="46" t="s">
        <v>10</v>
      </c>
      <c r="D34" s="47">
        <v>183</v>
      </c>
    </row>
    <row r="35" spans="1:4" s="106" customFormat="1" ht="17.100000000000001" customHeight="1" x14ac:dyDescent="0.2">
      <c r="A35" s="46" t="s">
        <v>11</v>
      </c>
      <c r="B35" s="47">
        <v>0</v>
      </c>
      <c r="C35" s="46" t="s">
        <v>11</v>
      </c>
      <c r="D35" s="47">
        <v>367</v>
      </c>
    </row>
    <row r="36" spans="1:4" s="106" customFormat="1" ht="17.100000000000001" customHeight="1" x14ac:dyDescent="0.2">
      <c r="A36" s="46" t="s">
        <v>12</v>
      </c>
      <c r="B36" s="47">
        <v>0</v>
      </c>
      <c r="C36" s="46" t="s">
        <v>12</v>
      </c>
      <c r="D36" s="47">
        <v>425</v>
      </c>
    </row>
    <row r="37" spans="1:4" s="106" customFormat="1" ht="17.100000000000001" customHeight="1" x14ac:dyDescent="0.2">
      <c r="A37" s="46" t="s">
        <v>13</v>
      </c>
      <c r="B37" s="47">
        <v>132</v>
      </c>
      <c r="C37" s="46" t="s">
        <v>13</v>
      </c>
      <c r="D37" s="47">
        <v>933</v>
      </c>
    </row>
    <row r="38" spans="1:4" s="106" customFormat="1" ht="17.100000000000001" customHeight="1" x14ac:dyDescent="0.2">
      <c r="A38" s="46" t="s">
        <v>14</v>
      </c>
      <c r="B38" s="47">
        <v>806</v>
      </c>
      <c r="C38" s="46" t="s">
        <v>14</v>
      </c>
      <c r="D38" s="47">
        <v>1560</v>
      </c>
    </row>
    <row r="39" spans="1:4" s="106" customFormat="1" ht="17.100000000000001" customHeight="1" x14ac:dyDescent="0.2">
      <c r="A39" s="46" t="s">
        <v>15</v>
      </c>
      <c r="B39" s="47">
        <v>753</v>
      </c>
      <c r="C39" s="46" t="s">
        <v>15</v>
      </c>
      <c r="D39" s="47">
        <v>1371</v>
      </c>
    </row>
    <row r="40" spans="1:4" s="106" customFormat="1" ht="17.100000000000001" customHeight="1" x14ac:dyDescent="0.2">
      <c r="A40" s="46" t="s">
        <v>16</v>
      </c>
      <c r="B40" s="47">
        <v>294</v>
      </c>
      <c r="C40" s="46" t="s">
        <v>16</v>
      </c>
      <c r="D40" s="47">
        <v>760</v>
      </c>
    </row>
    <row r="41" spans="1:4" s="106" customFormat="1" ht="17.100000000000001" customHeight="1" x14ac:dyDescent="0.2">
      <c r="A41" s="46" t="s">
        <v>17</v>
      </c>
      <c r="B41" s="47">
        <v>0</v>
      </c>
      <c r="C41" s="46" t="s">
        <v>17</v>
      </c>
      <c r="D41" s="47">
        <v>335</v>
      </c>
    </row>
    <row r="42" spans="1:4" s="106" customFormat="1" ht="17.100000000000001" customHeight="1" x14ac:dyDescent="0.2">
      <c r="A42" s="46" t="s">
        <v>18</v>
      </c>
      <c r="B42" s="47">
        <v>0</v>
      </c>
      <c r="C42" s="46" t="s">
        <v>18</v>
      </c>
      <c r="D42" s="47">
        <v>157</v>
      </c>
    </row>
    <row r="43" spans="1:4" s="106" customFormat="1" ht="17.100000000000001" customHeight="1" x14ac:dyDescent="0.2">
      <c r="A43" s="46" t="s">
        <v>19</v>
      </c>
      <c r="B43" s="47">
        <v>0</v>
      </c>
      <c r="C43" s="46" t="s">
        <v>19</v>
      </c>
      <c r="D43" s="47">
        <v>187</v>
      </c>
    </row>
    <row r="44" spans="1:4" s="106" customFormat="1" ht="17.100000000000001" customHeight="1" x14ac:dyDescent="0.3">
      <c r="A44" s="116">
        <v>2017</v>
      </c>
      <c r="B44" s="115">
        <f>SUM(B45:B56)</f>
        <v>1129</v>
      </c>
      <c r="C44" s="116">
        <v>2017</v>
      </c>
      <c r="D44" s="115">
        <f>SUM(D45:D56)</f>
        <v>7209</v>
      </c>
    </row>
    <row r="45" spans="1:4" x14ac:dyDescent="0.3">
      <c r="A45" s="46" t="s">
        <v>8</v>
      </c>
      <c r="B45" s="47">
        <v>0</v>
      </c>
      <c r="C45" s="46" t="s">
        <v>8</v>
      </c>
      <c r="D45" s="47">
        <v>284</v>
      </c>
    </row>
    <row r="46" spans="1:4" x14ac:dyDescent="0.3">
      <c r="A46" s="46" t="s">
        <v>9</v>
      </c>
      <c r="B46" s="47">
        <v>0</v>
      </c>
      <c r="C46" s="46" t="s">
        <v>9</v>
      </c>
      <c r="D46" s="47">
        <v>381</v>
      </c>
    </row>
    <row r="47" spans="1:4" x14ac:dyDescent="0.3">
      <c r="A47" s="46" t="s">
        <v>10</v>
      </c>
      <c r="B47" s="47">
        <v>0</v>
      </c>
      <c r="C47" s="46" t="s">
        <v>10</v>
      </c>
      <c r="D47" s="47">
        <v>349</v>
      </c>
    </row>
    <row r="48" spans="1:4" x14ac:dyDescent="0.3">
      <c r="A48" s="46" t="s">
        <v>11</v>
      </c>
      <c r="B48" s="47">
        <v>0</v>
      </c>
      <c r="C48" s="46" t="s">
        <v>11</v>
      </c>
      <c r="D48" s="47">
        <v>409</v>
      </c>
    </row>
    <row r="49" spans="1:4" s="62" customFormat="1" x14ac:dyDescent="0.3">
      <c r="A49" s="46" t="s">
        <v>12</v>
      </c>
      <c r="B49" s="47">
        <v>0</v>
      </c>
      <c r="C49" s="46" t="s">
        <v>12</v>
      </c>
      <c r="D49" s="47">
        <v>388</v>
      </c>
    </row>
    <row r="50" spans="1:4" s="62" customFormat="1" x14ac:dyDescent="0.3">
      <c r="A50" s="46" t="s">
        <v>13</v>
      </c>
      <c r="B50" s="47">
        <v>0</v>
      </c>
      <c r="C50" s="46" t="s">
        <v>13</v>
      </c>
      <c r="D50" s="47">
        <v>929</v>
      </c>
    </row>
    <row r="51" spans="1:4" s="62" customFormat="1" x14ac:dyDescent="0.3">
      <c r="A51" s="46" t="s">
        <v>14</v>
      </c>
      <c r="B51" s="47">
        <v>561</v>
      </c>
      <c r="C51" s="46" t="s">
        <v>14</v>
      </c>
      <c r="D51" s="47">
        <v>1556</v>
      </c>
    </row>
    <row r="52" spans="1:4" s="62" customFormat="1" x14ac:dyDescent="0.3">
      <c r="A52" s="46" t="s">
        <v>15</v>
      </c>
      <c r="B52" s="47">
        <v>568</v>
      </c>
      <c r="C52" s="46" t="s">
        <v>15</v>
      </c>
      <c r="D52" s="47">
        <v>1429</v>
      </c>
    </row>
    <row r="53" spans="1:4" s="62" customFormat="1" x14ac:dyDescent="0.3">
      <c r="A53" s="46" t="s">
        <v>16</v>
      </c>
      <c r="B53" s="47">
        <v>0</v>
      </c>
      <c r="C53" s="46" t="s">
        <v>16</v>
      </c>
      <c r="D53" s="47">
        <v>848</v>
      </c>
    </row>
    <row r="54" spans="1:4" s="62" customFormat="1" x14ac:dyDescent="0.3">
      <c r="A54" s="46" t="s">
        <v>17</v>
      </c>
      <c r="B54" s="47">
        <v>0</v>
      </c>
      <c r="C54" s="46" t="s">
        <v>17</v>
      </c>
      <c r="D54" s="47">
        <v>300</v>
      </c>
    </row>
    <row r="55" spans="1:4" s="62" customFormat="1" x14ac:dyDescent="0.3">
      <c r="A55" s="46" t="s">
        <v>18</v>
      </c>
      <c r="B55" s="47">
        <v>0</v>
      </c>
      <c r="C55" s="46" t="s">
        <v>18</v>
      </c>
      <c r="D55" s="47">
        <v>164</v>
      </c>
    </row>
    <row r="56" spans="1:4" s="62" customFormat="1" x14ac:dyDescent="0.3">
      <c r="A56" s="46" t="s">
        <v>19</v>
      </c>
      <c r="B56" s="47">
        <v>0</v>
      </c>
      <c r="C56" s="46" t="s">
        <v>19</v>
      </c>
      <c r="D56" s="47">
        <v>172</v>
      </c>
    </row>
    <row r="57" spans="1:4" s="106" customFormat="1" ht="17.100000000000001" customHeight="1" x14ac:dyDescent="0.3">
      <c r="A57" s="116">
        <v>2016</v>
      </c>
      <c r="B57" s="115">
        <f>SUM(B58:B69)</f>
        <v>1085</v>
      </c>
      <c r="C57" s="116">
        <v>2016</v>
      </c>
      <c r="D57" s="115">
        <f>SUM(D58:D69)</f>
        <v>6452</v>
      </c>
    </row>
    <row r="58" spans="1:4" x14ac:dyDescent="0.3">
      <c r="A58" s="46" t="s">
        <v>8</v>
      </c>
      <c r="B58" s="47">
        <v>0</v>
      </c>
      <c r="C58" s="46" t="s">
        <v>8</v>
      </c>
      <c r="D58" s="47">
        <v>132</v>
      </c>
    </row>
    <row r="59" spans="1:4" x14ac:dyDescent="0.3">
      <c r="A59" s="46" t="s">
        <v>9</v>
      </c>
      <c r="B59" s="47">
        <v>0</v>
      </c>
      <c r="C59" s="46" t="s">
        <v>9</v>
      </c>
      <c r="D59" s="47">
        <v>189</v>
      </c>
    </row>
    <row r="60" spans="1:4" x14ac:dyDescent="0.3">
      <c r="A60" s="46" t="s">
        <v>10</v>
      </c>
      <c r="B60" s="47">
        <v>0</v>
      </c>
      <c r="C60" s="46" t="s">
        <v>10</v>
      </c>
      <c r="D60" s="47">
        <v>341</v>
      </c>
    </row>
    <row r="61" spans="1:4" x14ac:dyDescent="0.3">
      <c r="A61" s="46" t="s">
        <v>11</v>
      </c>
      <c r="B61" s="47">
        <v>0</v>
      </c>
      <c r="C61" s="46" t="s">
        <v>11</v>
      </c>
      <c r="D61" s="47">
        <v>303</v>
      </c>
    </row>
    <row r="62" spans="1:4" s="62" customFormat="1" x14ac:dyDescent="0.3">
      <c r="A62" s="46" t="s">
        <v>12</v>
      </c>
      <c r="B62" s="47">
        <v>0</v>
      </c>
      <c r="C62" s="46" t="s">
        <v>12</v>
      </c>
      <c r="D62" s="47">
        <v>400</v>
      </c>
    </row>
    <row r="63" spans="1:4" s="62" customFormat="1" x14ac:dyDescent="0.3">
      <c r="A63" s="46" t="s">
        <v>13</v>
      </c>
      <c r="B63" s="47">
        <v>0</v>
      </c>
      <c r="C63" s="46" t="s">
        <v>13</v>
      </c>
      <c r="D63" s="47">
        <v>812</v>
      </c>
    </row>
    <row r="64" spans="1:4" s="62" customFormat="1" x14ac:dyDescent="0.3">
      <c r="A64" s="46" t="s">
        <v>14</v>
      </c>
      <c r="B64" s="47">
        <v>565</v>
      </c>
      <c r="C64" s="46" t="s">
        <v>14</v>
      </c>
      <c r="D64" s="47">
        <v>1453</v>
      </c>
    </row>
    <row r="65" spans="1:4" s="62" customFormat="1" x14ac:dyDescent="0.3">
      <c r="A65" s="46" t="s">
        <v>15</v>
      </c>
      <c r="B65" s="47">
        <v>520</v>
      </c>
      <c r="C65" s="46" t="s">
        <v>15</v>
      </c>
      <c r="D65" s="47">
        <v>1334</v>
      </c>
    </row>
    <row r="66" spans="1:4" s="62" customFormat="1" x14ac:dyDescent="0.3">
      <c r="A66" s="46" t="s">
        <v>16</v>
      </c>
      <c r="B66" s="47">
        <v>0</v>
      </c>
      <c r="C66" s="46" t="s">
        <v>16</v>
      </c>
      <c r="D66" s="47">
        <v>666</v>
      </c>
    </row>
    <row r="67" spans="1:4" s="62" customFormat="1" x14ac:dyDescent="0.3">
      <c r="A67" s="46" t="s">
        <v>17</v>
      </c>
      <c r="B67" s="47">
        <v>0</v>
      </c>
      <c r="C67" s="46" t="s">
        <v>17</v>
      </c>
      <c r="D67" s="47">
        <v>309</v>
      </c>
    </row>
    <row r="68" spans="1:4" s="62" customFormat="1" x14ac:dyDescent="0.3">
      <c r="A68" s="46" t="s">
        <v>18</v>
      </c>
      <c r="B68" s="47">
        <v>0</v>
      </c>
      <c r="C68" s="46" t="s">
        <v>18</v>
      </c>
      <c r="D68" s="47">
        <v>219</v>
      </c>
    </row>
    <row r="69" spans="1:4" s="62" customFormat="1" x14ac:dyDescent="0.3">
      <c r="A69" s="46" t="s">
        <v>19</v>
      </c>
      <c r="B69" s="47">
        <v>0</v>
      </c>
      <c r="C69" s="46" t="s">
        <v>19</v>
      </c>
      <c r="D69" s="47">
        <v>294</v>
      </c>
    </row>
    <row r="70" spans="1:4" s="106" customFormat="1" ht="17.100000000000001" customHeight="1" x14ac:dyDescent="0.3">
      <c r="A70" s="104">
        <v>2015</v>
      </c>
      <c r="B70" s="115">
        <f>SUM(B71:B82)</f>
        <v>3256</v>
      </c>
      <c r="C70" s="104">
        <v>2015</v>
      </c>
      <c r="D70" s="115">
        <f>SUM(D71:D82)</f>
        <v>7485</v>
      </c>
    </row>
    <row r="71" spans="1:4" x14ac:dyDescent="0.3">
      <c r="A71" s="46" t="s">
        <v>8</v>
      </c>
      <c r="B71" s="47">
        <v>0</v>
      </c>
      <c r="C71" s="46" t="s">
        <v>8</v>
      </c>
      <c r="D71" s="47">
        <v>156</v>
      </c>
    </row>
    <row r="72" spans="1:4" x14ac:dyDescent="0.3">
      <c r="A72" s="46" t="s">
        <v>9</v>
      </c>
      <c r="B72" s="47">
        <v>0</v>
      </c>
      <c r="C72" s="46" t="s">
        <v>9</v>
      </c>
      <c r="D72" s="47">
        <v>259</v>
      </c>
    </row>
    <row r="73" spans="1:4" x14ac:dyDescent="0.3">
      <c r="A73" s="46" t="s">
        <v>10</v>
      </c>
      <c r="B73" s="47">
        <v>0</v>
      </c>
      <c r="C73" s="46" t="s">
        <v>10</v>
      </c>
      <c r="D73" s="47">
        <v>185</v>
      </c>
    </row>
    <row r="74" spans="1:4" x14ac:dyDescent="0.3">
      <c r="A74" s="46" t="s">
        <v>11</v>
      </c>
      <c r="B74" s="47">
        <v>0</v>
      </c>
      <c r="C74" s="46" t="s">
        <v>11</v>
      </c>
      <c r="D74" s="47">
        <v>526</v>
      </c>
    </row>
    <row r="75" spans="1:4" x14ac:dyDescent="0.3">
      <c r="A75" s="46" t="s">
        <v>12</v>
      </c>
      <c r="B75" s="47">
        <v>659</v>
      </c>
      <c r="C75" s="46" t="s">
        <v>12</v>
      </c>
      <c r="D75" s="47">
        <v>668</v>
      </c>
    </row>
    <row r="76" spans="1:4" x14ac:dyDescent="0.3">
      <c r="A76" s="46" t="s">
        <v>13</v>
      </c>
      <c r="B76" s="47">
        <v>624</v>
      </c>
      <c r="C76" s="46" t="s">
        <v>13</v>
      </c>
      <c r="D76" s="47">
        <v>1057</v>
      </c>
    </row>
    <row r="77" spans="1:4" x14ac:dyDescent="0.3">
      <c r="A77" s="46" t="s">
        <v>14</v>
      </c>
      <c r="B77" s="47">
        <v>634</v>
      </c>
      <c r="C77" s="46" t="s">
        <v>14</v>
      </c>
      <c r="D77" s="47">
        <v>1585</v>
      </c>
    </row>
    <row r="78" spans="1:4" x14ac:dyDescent="0.3">
      <c r="A78" s="46" t="s">
        <v>15</v>
      </c>
      <c r="B78" s="47">
        <v>846</v>
      </c>
      <c r="C78" s="46" t="s">
        <v>15</v>
      </c>
      <c r="D78" s="47">
        <v>1596</v>
      </c>
    </row>
    <row r="79" spans="1:4" x14ac:dyDescent="0.3">
      <c r="A79" s="46" t="s">
        <v>16</v>
      </c>
      <c r="B79" s="47">
        <v>493</v>
      </c>
      <c r="C79" s="46" t="s">
        <v>16</v>
      </c>
      <c r="D79" s="47">
        <v>810</v>
      </c>
    </row>
    <row r="80" spans="1:4" x14ac:dyDescent="0.3">
      <c r="A80" s="46" t="s">
        <v>17</v>
      </c>
      <c r="B80" s="47">
        <v>0</v>
      </c>
      <c r="C80" s="46" t="s">
        <v>17</v>
      </c>
      <c r="D80" s="47">
        <v>280</v>
      </c>
    </row>
    <row r="81" spans="1:4" x14ac:dyDescent="0.3">
      <c r="A81" s="46" t="s">
        <v>18</v>
      </c>
      <c r="B81" s="47">
        <v>0</v>
      </c>
      <c r="C81" s="46" t="s">
        <v>18</v>
      </c>
      <c r="D81" s="47">
        <v>234</v>
      </c>
    </row>
    <row r="82" spans="1:4" x14ac:dyDescent="0.3">
      <c r="A82" s="46" t="s">
        <v>19</v>
      </c>
      <c r="B82" s="47">
        <v>0</v>
      </c>
      <c r="C82" s="46" t="s">
        <v>19</v>
      </c>
      <c r="D82" s="47">
        <v>129</v>
      </c>
    </row>
    <row r="83" spans="1:4" s="106" customFormat="1" ht="17.100000000000001" customHeight="1" x14ac:dyDescent="0.3">
      <c r="A83" s="104">
        <v>2014</v>
      </c>
      <c r="B83" s="115">
        <v>0</v>
      </c>
      <c r="C83" s="104">
        <v>2014</v>
      </c>
      <c r="D83" s="115">
        <f>SUM(D84:D95)</f>
        <v>6211</v>
      </c>
    </row>
    <row r="84" spans="1:4" x14ac:dyDescent="0.3">
      <c r="A84" s="46" t="s">
        <v>8</v>
      </c>
      <c r="B84" s="47">
        <v>0</v>
      </c>
      <c r="C84" s="46" t="s">
        <v>8</v>
      </c>
      <c r="D84" s="47">
        <v>220</v>
      </c>
    </row>
    <row r="85" spans="1:4" x14ac:dyDescent="0.3">
      <c r="A85" s="46" t="s">
        <v>9</v>
      </c>
      <c r="B85" s="47">
        <v>0</v>
      </c>
      <c r="C85" s="46" t="s">
        <v>9</v>
      </c>
      <c r="D85" s="47">
        <v>349</v>
      </c>
    </row>
    <row r="86" spans="1:4" x14ac:dyDescent="0.3">
      <c r="A86" s="46" t="s">
        <v>10</v>
      </c>
      <c r="B86" s="47">
        <v>0</v>
      </c>
      <c r="C86" s="46" t="s">
        <v>10</v>
      </c>
      <c r="D86" s="47">
        <v>216</v>
      </c>
    </row>
    <row r="87" spans="1:4" x14ac:dyDescent="0.3">
      <c r="A87" s="46" t="s">
        <v>11</v>
      </c>
      <c r="B87" s="47">
        <v>0</v>
      </c>
      <c r="C87" s="46" t="s">
        <v>11</v>
      </c>
      <c r="D87" s="47">
        <v>396</v>
      </c>
    </row>
    <row r="88" spans="1:4" x14ac:dyDescent="0.3">
      <c r="A88" s="46" t="s">
        <v>12</v>
      </c>
      <c r="B88" s="47">
        <v>0</v>
      </c>
      <c r="C88" s="46" t="s">
        <v>12</v>
      </c>
      <c r="D88" s="47">
        <v>268</v>
      </c>
    </row>
    <row r="89" spans="1:4" x14ac:dyDescent="0.3">
      <c r="A89" s="46" t="s">
        <v>13</v>
      </c>
      <c r="B89" s="47">
        <v>0</v>
      </c>
      <c r="C89" s="46" t="s">
        <v>13</v>
      </c>
      <c r="D89" s="47">
        <v>730</v>
      </c>
    </row>
    <row r="90" spans="1:4" x14ac:dyDescent="0.3">
      <c r="A90" s="46" t="s">
        <v>14</v>
      </c>
      <c r="B90" s="47">
        <v>0</v>
      </c>
      <c r="C90" s="46" t="s">
        <v>14</v>
      </c>
      <c r="D90" s="47">
        <v>1468</v>
      </c>
    </row>
    <row r="91" spans="1:4" x14ac:dyDescent="0.3">
      <c r="A91" s="46" t="s">
        <v>15</v>
      </c>
      <c r="B91" s="47">
        <v>0</v>
      </c>
      <c r="C91" s="46" t="s">
        <v>15</v>
      </c>
      <c r="D91" s="47">
        <v>1490</v>
      </c>
    </row>
    <row r="92" spans="1:4" x14ac:dyDescent="0.3">
      <c r="A92" s="46" t="s">
        <v>16</v>
      </c>
      <c r="B92" s="47">
        <v>0</v>
      </c>
      <c r="C92" s="46" t="s">
        <v>16</v>
      </c>
      <c r="D92" s="47">
        <v>539</v>
      </c>
    </row>
    <row r="93" spans="1:4" x14ac:dyDescent="0.3">
      <c r="A93" s="46" t="s">
        <v>17</v>
      </c>
      <c r="B93" s="47">
        <v>0</v>
      </c>
      <c r="C93" s="46" t="s">
        <v>17</v>
      </c>
      <c r="D93" s="47">
        <v>230</v>
      </c>
    </row>
    <row r="94" spans="1:4" x14ac:dyDescent="0.3">
      <c r="A94" s="46" t="s">
        <v>18</v>
      </c>
      <c r="B94" s="47">
        <v>0</v>
      </c>
      <c r="C94" s="46" t="s">
        <v>18</v>
      </c>
      <c r="D94" s="47">
        <v>130</v>
      </c>
    </row>
    <row r="95" spans="1:4" x14ac:dyDescent="0.3">
      <c r="A95" s="46" t="s">
        <v>19</v>
      </c>
      <c r="B95" s="47">
        <v>0</v>
      </c>
      <c r="C95" s="46" t="s">
        <v>19</v>
      </c>
      <c r="D95" s="47">
        <v>175</v>
      </c>
    </row>
    <row r="96" spans="1:4" s="106" customFormat="1" ht="17.100000000000001" customHeight="1" x14ac:dyDescent="0.3">
      <c r="A96" s="104">
        <v>2013</v>
      </c>
      <c r="B96" s="115">
        <f>SUM(B97:B108)</f>
        <v>9</v>
      </c>
      <c r="C96" s="104">
        <v>2013</v>
      </c>
      <c r="D96" s="115">
        <f>SUM(D97:D108)</f>
        <v>9955</v>
      </c>
    </row>
    <row r="97" spans="1:4" x14ac:dyDescent="0.3">
      <c r="A97" s="46" t="s">
        <v>8</v>
      </c>
      <c r="B97" s="47">
        <v>0</v>
      </c>
      <c r="C97" s="46" t="s">
        <v>8</v>
      </c>
      <c r="D97" s="47">
        <v>83</v>
      </c>
    </row>
    <row r="98" spans="1:4" x14ac:dyDescent="0.3">
      <c r="A98" s="46" t="s">
        <v>9</v>
      </c>
      <c r="B98" s="47">
        <v>0</v>
      </c>
      <c r="C98" s="46" t="s">
        <v>9</v>
      </c>
      <c r="D98" s="47">
        <v>189</v>
      </c>
    </row>
    <row r="99" spans="1:4" x14ac:dyDescent="0.3">
      <c r="A99" s="46" t="s">
        <v>10</v>
      </c>
      <c r="B99" s="47">
        <v>4</v>
      </c>
      <c r="C99" s="46" t="s">
        <v>10</v>
      </c>
      <c r="D99" s="47">
        <v>403</v>
      </c>
    </row>
    <row r="100" spans="1:4" x14ac:dyDescent="0.3">
      <c r="A100" s="46" t="s">
        <v>11</v>
      </c>
      <c r="B100" s="47">
        <v>0</v>
      </c>
      <c r="C100" s="46" t="s">
        <v>11</v>
      </c>
      <c r="D100" s="47">
        <v>344</v>
      </c>
    </row>
    <row r="101" spans="1:4" x14ac:dyDescent="0.3">
      <c r="A101" s="46" t="s">
        <v>12</v>
      </c>
      <c r="B101" s="47">
        <v>0</v>
      </c>
      <c r="C101" s="46" t="s">
        <v>12</v>
      </c>
      <c r="D101" s="47">
        <v>644</v>
      </c>
    </row>
    <row r="102" spans="1:4" x14ac:dyDescent="0.3">
      <c r="A102" s="46" t="s">
        <v>13</v>
      </c>
      <c r="B102" s="47">
        <v>0</v>
      </c>
      <c r="C102" s="46" t="s">
        <v>13</v>
      </c>
      <c r="D102" s="47">
        <v>1256</v>
      </c>
    </row>
    <row r="103" spans="1:4" x14ac:dyDescent="0.3">
      <c r="A103" s="46" t="s">
        <v>14</v>
      </c>
      <c r="B103" s="47">
        <v>0</v>
      </c>
      <c r="C103" s="46" t="s">
        <v>14</v>
      </c>
      <c r="D103" s="47">
        <v>2218</v>
      </c>
    </row>
    <row r="104" spans="1:4" x14ac:dyDescent="0.3">
      <c r="A104" s="46" t="s">
        <v>15</v>
      </c>
      <c r="B104" s="47">
        <v>5</v>
      </c>
      <c r="C104" s="46" t="s">
        <v>15</v>
      </c>
      <c r="D104" s="47">
        <v>2665</v>
      </c>
    </row>
    <row r="105" spans="1:4" x14ac:dyDescent="0.3">
      <c r="A105" s="46" t="s">
        <v>16</v>
      </c>
      <c r="B105" s="47">
        <v>0</v>
      </c>
      <c r="C105" s="46" t="s">
        <v>16</v>
      </c>
      <c r="D105" s="47">
        <v>1258</v>
      </c>
    </row>
    <row r="106" spans="1:4" x14ac:dyDescent="0.3">
      <c r="A106" s="46" t="s">
        <v>17</v>
      </c>
      <c r="B106" s="47">
        <v>0</v>
      </c>
      <c r="C106" s="46" t="s">
        <v>17</v>
      </c>
      <c r="D106" s="47">
        <v>479</v>
      </c>
    </row>
    <row r="107" spans="1:4" x14ac:dyDescent="0.3">
      <c r="A107" s="46" t="s">
        <v>18</v>
      </c>
      <c r="B107" s="47">
        <v>0</v>
      </c>
      <c r="C107" s="46" t="s">
        <v>18</v>
      </c>
      <c r="D107" s="47">
        <v>226</v>
      </c>
    </row>
    <row r="108" spans="1:4" x14ac:dyDescent="0.3">
      <c r="A108" s="46" t="s">
        <v>19</v>
      </c>
      <c r="B108" s="47">
        <v>0</v>
      </c>
      <c r="C108" s="46" t="s">
        <v>19</v>
      </c>
      <c r="D108" s="47">
        <v>190</v>
      </c>
    </row>
    <row r="109" spans="1:4" s="106" customFormat="1" ht="17.100000000000001" customHeight="1" x14ac:dyDescent="0.3">
      <c r="A109" s="104">
        <v>2012</v>
      </c>
      <c r="B109" s="115">
        <f>SUM(B110:B121)</f>
        <v>2</v>
      </c>
      <c r="C109" s="104">
        <v>2012</v>
      </c>
      <c r="D109" s="115">
        <f>SUM(D110:D121)</f>
        <v>6910</v>
      </c>
    </row>
    <row r="110" spans="1:4" x14ac:dyDescent="0.3">
      <c r="A110" s="46" t="s">
        <v>8</v>
      </c>
      <c r="B110" s="47">
        <v>0</v>
      </c>
      <c r="C110" s="46" t="s">
        <v>8</v>
      </c>
      <c r="D110" s="47">
        <v>63</v>
      </c>
    </row>
    <row r="111" spans="1:4" x14ac:dyDescent="0.3">
      <c r="A111" s="46" t="s">
        <v>9</v>
      </c>
      <c r="B111" s="47">
        <v>0</v>
      </c>
      <c r="C111" s="46" t="s">
        <v>9</v>
      </c>
      <c r="D111" s="47">
        <v>69</v>
      </c>
    </row>
    <row r="112" spans="1:4" x14ac:dyDescent="0.3">
      <c r="A112" s="46" t="s">
        <v>10</v>
      </c>
      <c r="B112" s="47">
        <v>0</v>
      </c>
      <c r="C112" s="46" t="s">
        <v>10</v>
      </c>
      <c r="D112" s="47">
        <v>68</v>
      </c>
    </row>
    <row r="113" spans="1:4" x14ac:dyDescent="0.3">
      <c r="A113" s="46" t="s">
        <v>11</v>
      </c>
      <c r="B113" s="47">
        <v>2</v>
      </c>
      <c r="C113" s="46" t="s">
        <v>11</v>
      </c>
      <c r="D113" s="47">
        <v>119</v>
      </c>
    </row>
    <row r="114" spans="1:4" x14ac:dyDescent="0.3">
      <c r="A114" s="46" t="s">
        <v>12</v>
      </c>
      <c r="B114" s="47">
        <v>0</v>
      </c>
      <c r="C114" s="46" t="s">
        <v>12</v>
      </c>
      <c r="D114" s="47">
        <v>102</v>
      </c>
    </row>
    <row r="115" spans="1:4" x14ac:dyDescent="0.3">
      <c r="A115" s="46" t="s">
        <v>13</v>
      </c>
      <c r="B115" s="47">
        <v>0</v>
      </c>
      <c r="C115" s="46" t="s">
        <v>13</v>
      </c>
      <c r="D115" s="47">
        <v>711</v>
      </c>
    </row>
    <row r="116" spans="1:4" x14ac:dyDescent="0.3">
      <c r="A116" s="46" t="s">
        <v>14</v>
      </c>
      <c r="B116" s="47">
        <v>0</v>
      </c>
      <c r="C116" s="46" t="s">
        <v>14</v>
      </c>
      <c r="D116" s="47">
        <v>1951</v>
      </c>
    </row>
    <row r="117" spans="1:4" x14ac:dyDescent="0.3">
      <c r="A117" s="46" t="s">
        <v>15</v>
      </c>
      <c r="B117" s="47">
        <v>0</v>
      </c>
      <c r="C117" s="46" t="s">
        <v>15</v>
      </c>
      <c r="D117" s="47">
        <v>2101</v>
      </c>
    </row>
    <row r="118" spans="1:4" x14ac:dyDescent="0.3">
      <c r="A118" s="46" t="s">
        <v>16</v>
      </c>
      <c r="B118" s="47">
        <v>0</v>
      </c>
      <c r="C118" s="46" t="s">
        <v>16</v>
      </c>
      <c r="D118" s="47">
        <v>774</v>
      </c>
    </row>
    <row r="119" spans="1:4" x14ac:dyDescent="0.3">
      <c r="A119" s="46" t="s">
        <v>17</v>
      </c>
      <c r="B119" s="47">
        <v>0</v>
      </c>
      <c r="C119" s="46" t="s">
        <v>17</v>
      </c>
      <c r="D119" s="47">
        <v>572</v>
      </c>
    </row>
    <row r="120" spans="1:4" x14ac:dyDescent="0.3">
      <c r="A120" s="46" t="s">
        <v>18</v>
      </c>
      <c r="B120" s="47">
        <v>0</v>
      </c>
      <c r="C120" s="46" t="s">
        <v>18</v>
      </c>
      <c r="D120" s="47">
        <v>207</v>
      </c>
    </row>
    <row r="121" spans="1:4" x14ac:dyDescent="0.3">
      <c r="A121" s="46" t="s">
        <v>19</v>
      </c>
      <c r="B121" s="47">
        <v>0</v>
      </c>
      <c r="C121" s="46" t="s">
        <v>19</v>
      </c>
      <c r="D121" s="47">
        <v>173</v>
      </c>
    </row>
    <row r="122" spans="1:4" s="106" customFormat="1" ht="17.100000000000001" customHeight="1" x14ac:dyDescent="0.3">
      <c r="A122" s="104">
        <v>2011</v>
      </c>
      <c r="B122" s="115">
        <f>SUM(B123:B134)</f>
        <v>4</v>
      </c>
      <c r="C122" s="104">
        <v>2011</v>
      </c>
      <c r="D122" s="115">
        <f>SUM(D123:D134)</f>
        <v>2045</v>
      </c>
    </row>
    <row r="123" spans="1:4" x14ac:dyDescent="0.3">
      <c r="A123" s="46" t="s">
        <v>8</v>
      </c>
      <c r="B123" s="47">
        <v>0</v>
      </c>
      <c r="C123" s="46" t="s">
        <v>8</v>
      </c>
      <c r="D123" s="47">
        <v>81</v>
      </c>
    </row>
    <row r="124" spans="1:4" x14ac:dyDescent="0.3">
      <c r="A124" s="46" t="s">
        <v>9</v>
      </c>
      <c r="B124" s="47">
        <v>0</v>
      </c>
      <c r="C124" s="46" t="s">
        <v>9</v>
      </c>
      <c r="D124" s="47">
        <v>55</v>
      </c>
    </row>
    <row r="125" spans="1:4" x14ac:dyDescent="0.3">
      <c r="A125" s="46" t="s">
        <v>10</v>
      </c>
      <c r="B125" s="47">
        <v>0</v>
      </c>
      <c r="C125" s="46" t="s">
        <v>10</v>
      </c>
      <c r="D125" s="47">
        <v>75</v>
      </c>
    </row>
    <row r="126" spans="1:4" x14ac:dyDescent="0.3">
      <c r="A126" s="46" t="s">
        <v>11</v>
      </c>
      <c r="B126" s="47">
        <v>0</v>
      </c>
      <c r="C126" s="46" t="s">
        <v>11</v>
      </c>
      <c r="D126" s="47">
        <v>129</v>
      </c>
    </row>
    <row r="127" spans="1:4" x14ac:dyDescent="0.3">
      <c r="A127" s="46" t="s">
        <v>12</v>
      </c>
      <c r="B127" s="47">
        <v>0</v>
      </c>
      <c r="C127" s="46" t="s">
        <v>12</v>
      </c>
      <c r="D127" s="47">
        <v>135</v>
      </c>
    </row>
    <row r="128" spans="1:4" x14ac:dyDescent="0.3">
      <c r="A128" s="46" t="s">
        <v>13</v>
      </c>
      <c r="B128" s="47">
        <v>0</v>
      </c>
      <c r="C128" s="46" t="s">
        <v>13</v>
      </c>
      <c r="D128" s="47">
        <v>224</v>
      </c>
    </row>
    <row r="129" spans="1:4" x14ac:dyDescent="0.3">
      <c r="A129" s="46" t="s">
        <v>14</v>
      </c>
      <c r="B129" s="47">
        <v>0</v>
      </c>
      <c r="C129" s="46" t="s">
        <v>14</v>
      </c>
      <c r="D129" s="47">
        <v>466</v>
      </c>
    </row>
    <row r="130" spans="1:4" x14ac:dyDescent="0.3">
      <c r="A130" s="46" t="s">
        <v>15</v>
      </c>
      <c r="B130" s="47">
        <v>4</v>
      </c>
      <c r="C130" s="46" t="s">
        <v>15</v>
      </c>
      <c r="D130" s="47">
        <v>423</v>
      </c>
    </row>
    <row r="131" spans="1:4" x14ac:dyDescent="0.3">
      <c r="A131" s="46" t="s">
        <v>16</v>
      </c>
      <c r="B131" s="47">
        <v>0</v>
      </c>
      <c r="C131" s="46" t="s">
        <v>16</v>
      </c>
      <c r="D131" s="47">
        <v>194</v>
      </c>
    </row>
    <row r="132" spans="1:4" x14ac:dyDescent="0.3">
      <c r="A132" s="46" t="s">
        <v>17</v>
      </c>
      <c r="B132" s="47">
        <v>0</v>
      </c>
      <c r="C132" s="46" t="s">
        <v>17</v>
      </c>
      <c r="D132" s="47">
        <v>104</v>
      </c>
    </row>
    <row r="133" spans="1:4" x14ac:dyDescent="0.3">
      <c r="A133" s="46" t="s">
        <v>18</v>
      </c>
      <c r="B133" s="47">
        <v>0</v>
      </c>
      <c r="C133" s="46" t="s">
        <v>18</v>
      </c>
      <c r="D133" s="47">
        <v>76</v>
      </c>
    </row>
    <row r="134" spans="1:4" x14ac:dyDescent="0.3">
      <c r="A134" s="46" t="s">
        <v>19</v>
      </c>
      <c r="B134" s="47">
        <v>0</v>
      </c>
      <c r="C134" s="46" t="s">
        <v>19</v>
      </c>
      <c r="D134" s="47">
        <v>83</v>
      </c>
    </row>
    <row r="135" spans="1:4" s="106" customFormat="1" ht="17.100000000000001" customHeight="1" x14ac:dyDescent="0.3">
      <c r="A135" s="104">
        <v>2010</v>
      </c>
      <c r="B135" s="115">
        <f>SUM(B136:B147)</f>
        <v>0</v>
      </c>
      <c r="C135" s="104">
        <v>2010</v>
      </c>
      <c r="D135" s="115">
        <f>SUM(D136:D147)</f>
        <v>2154</v>
      </c>
    </row>
    <row r="136" spans="1:4" x14ac:dyDescent="0.3">
      <c r="A136" s="46" t="s">
        <v>8</v>
      </c>
      <c r="B136" s="47">
        <v>0</v>
      </c>
      <c r="C136" s="46" t="s">
        <v>8</v>
      </c>
      <c r="D136" s="47">
        <v>200</v>
      </c>
    </row>
    <row r="137" spans="1:4" x14ac:dyDescent="0.3">
      <c r="A137" s="46" t="s">
        <v>9</v>
      </c>
      <c r="B137" s="47">
        <v>0</v>
      </c>
      <c r="C137" s="46" t="s">
        <v>9</v>
      </c>
      <c r="D137" s="47">
        <v>100</v>
      </c>
    </row>
    <row r="138" spans="1:4" x14ac:dyDescent="0.3">
      <c r="A138" s="46" t="s">
        <v>10</v>
      </c>
      <c r="B138" s="47">
        <v>0</v>
      </c>
      <c r="C138" s="46" t="s">
        <v>10</v>
      </c>
      <c r="D138" s="47">
        <v>115</v>
      </c>
    </row>
    <row r="139" spans="1:4" x14ac:dyDescent="0.3">
      <c r="A139" s="46" t="s">
        <v>11</v>
      </c>
      <c r="B139" s="47">
        <v>0</v>
      </c>
      <c r="C139" s="46" t="s">
        <v>11</v>
      </c>
      <c r="D139" s="47">
        <v>86</v>
      </c>
    </row>
    <row r="140" spans="1:4" x14ac:dyDescent="0.3">
      <c r="A140" s="46" t="s">
        <v>12</v>
      </c>
      <c r="B140" s="47">
        <v>0</v>
      </c>
      <c r="C140" s="46" t="s">
        <v>12</v>
      </c>
      <c r="D140" s="47">
        <v>161</v>
      </c>
    </row>
    <row r="141" spans="1:4" x14ac:dyDescent="0.3">
      <c r="A141" s="46" t="s">
        <v>13</v>
      </c>
      <c r="B141" s="47">
        <v>0</v>
      </c>
      <c r="C141" s="46" t="s">
        <v>13</v>
      </c>
      <c r="D141" s="47">
        <v>199</v>
      </c>
    </row>
    <row r="142" spans="1:4" x14ac:dyDescent="0.3">
      <c r="A142" s="46" t="s">
        <v>14</v>
      </c>
      <c r="B142" s="47">
        <v>0</v>
      </c>
      <c r="C142" s="46" t="s">
        <v>14</v>
      </c>
      <c r="D142" s="47">
        <v>353</v>
      </c>
    </row>
    <row r="143" spans="1:4" x14ac:dyDescent="0.3">
      <c r="A143" s="46" t="s">
        <v>15</v>
      </c>
      <c r="B143" s="47">
        <v>0</v>
      </c>
      <c r="C143" s="46" t="s">
        <v>15</v>
      </c>
      <c r="D143" s="47">
        <v>484</v>
      </c>
    </row>
    <row r="144" spans="1:4" x14ac:dyDescent="0.3">
      <c r="A144" s="46" t="s">
        <v>16</v>
      </c>
      <c r="B144" s="47">
        <v>0</v>
      </c>
      <c r="C144" s="46" t="s">
        <v>16</v>
      </c>
      <c r="D144" s="47">
        <v>166</v>
      </c>
    </row>
    <row r="145" spans="1:4" x14ac:dyDescent="0.3">
      <c r="A145" s="46" t="s">
        <v>17</v>
      </c>
      <c r="B145" s="47">
        <v>0</v>
      </c>
      <c r="C145" s="46" t="s">
        <v>17</v>
      </c>
      <c r="D145" s="47">
        <v>115</v>
      </c>
    </row>
    <row r="146" spans="1:4" x14ac:dyDescent="0.3">
      <c r="A146" s="46" t="s">
        <v>18</v>
      </c>
      <c r="B146" s="47">
        <v>0</v>
      </c>
      <c r="C146" s="46" t="s">
        <v>18</v>
      </c>
      <c r="D146" s="47">
        <v>74</v>
      </c>
    </row>
    <row r="147" spans="1:4" x14ac:dyDescent="0.3">
      <c r="A147" s="46" t="s">
        <v>19</v>
      </c>
      <c r="B147" s="47">
        <v>0</v>
      </c>
      <c r="C147" s="46" t="s">
        <v>19</v>
      </c>
      <c r="D147" s="47">
        <v>101</v>
      </c>
    </row>
    <row r="148" spans="1:4" x14ac:dyDescent="0.3">
      <c r="A148" s="171" t="s">
        <v>122</v>
      </c>
      <c r="B148" s="171"/>
      <c r="C148" s="171"/>
      <c r="D148" s="171"/>
    </row>
    <row r="149" spans="1:4" x14ac:dyDescent="0.3">
      <c r="A149" s="48"/>
      <c r="B149" s="49"/>
      <c r="C149" s="49"/>
    </row>
  </sheetData>
  <mergeCells count="4">
    <mergeCell ref="A2:D2"/>
    <mergeCell ref="C3:D3"/>
    <mergeCell ref="A148:D148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3" man="1"/>
    <brk id="95" max="3" man="1"/>
    <brk id="121" max="3" man="1"/>
  </rowBreaks>
  <colBreaks count="1" manualBreakCount="1">
    <brk id="2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G94"/>
  <sheetViews>
    <sheetView showGridLines="0" zoomScaleNormal="100" workbookViewId="0">
      <selection activeCell="D5" sqref="D5:E13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2.6640625" bestFit="1" customWidth="1"/>
    <col min="4" max="4" width="26.5546875" customWidth="1"/>
    <col min="5" max="5" width="24.6640625" bestFit="1" customWidth="1"/>
    <col min="6" max="6" width="18" bestFit="1" customWidth="1"/>
    <col min="7" max="7" width="18.44140625" customWidth="1"/>
    <col min="8" max="8" width="18.33203125" customWidth="1"/>
  </cols>
  <sheetData>
    <row r="2" spans="1:7" x14ac:dyDescent="0.3">
      <c r="A2" s="195" t="s">
        <v>136</v>
      </c>
      <c r="B2" s="196"/>
      <c r="C2" s="196"/>
      <c r="D2" s="196"/>
      <c r="E2" s="196"/>
      <c r="F2" s="196"/>
    </row>
    <row r="3" spans="1:7" ht="34.5" customHeight="1" x14ac:dyDescent="0.3">
      <c r="A3" s="105"/>
      <c r="B3" s="22"/>
      <c r="C3" s="22"/>
      <c r="D3" s="23" t="s">
        <v>21</v>
      </c>
      <c r="E3" s="23" t="s">
        <v>22</v>
      </c>
      <c r="F3" s="23" t="s">
        <v>23</v>
      </c>
    </row>
    <row r="4" spans="1:7" ht="36" customHeight="1" x14ac:dyDescent="0.3">
      <c r="A4" s="51" t="s">
        <v>20</v>
      </c>
      <c r="B4" s="24" t="s">
        <v>55</v>
      </c>
      <c r="C4" s="24" t="s">
        <v>34</v>
      </c>
      <c r="D4" s="25" t="s">
        <v>24</v>
      </c>
      <c r="E4" s="25" t="s">
        <v>24</v>
      </c>
      <c r="F4" s="25" t="s">
        <v>25</v>
      </c>
    </row>
    <row r="5" spans="1:7" ht="15" customHeight="1" x14ac:dyDescent="0.3">
      <c r="A5" s="193">
        <v>2020</v>
      </c>
      <c r="B5" s="191" t="s">
        <v>35</v>
      </c>
      <c r="C5" s="161" t="s">
        <v>36</v>
      </c>
      <c r="D5" s="27">
        <v>103538</v>
      </c>
      <c r="E5" s="28">
        <v>105697</v>
      </c>
      <c r="F5" s="28">
        <f>SUM(D5:E5)</f>
        <v>209235</v>
      </c>
    </row>
    <row r="6" spans="1:7" ht="15" customHeight="1" x14ac:dyDescent="0.3">
      <c r="A6" s="193"/>
      <c r="B6" s="191"/>
      <c r="C6" s="161" t="s">
        <v>44</v>
      </c>
      <c r="D6" s="27">
        <v>39837</v>
      </c>
      <c r="E6" s="28">
        <v>42953</v>
      </c>
      <c r="F6" s="28">
        <f t="shared" ref="F6:F11" si="0">SUM(D6:E6)</f>
        <v>82790</v>
      </c>
      <c r="G6" s="163"/>
    </row>
    <row r="7" spans="1:7" ht="15" customHeight="1" x14ac:dyDescent="0.3">
      <c r="A7" s="193"/>
      <c r="B7" s="191"/>
      <c r="C7" s="161" t="s">
        <v>86</v>
      </c>
      <c r="D7" s="27">
        <v>22925</v>
      </c>
      <c r="E7" s="28">
        <v>26935</v>
      </c>
      <c r="F7" s="28">
        <f t="shared" si="0"/>
        <v>49860</v>
      </c>
    </row>
    <row r="8" spans="1:7" ht="15" customHeight="1" x14ac:dyDescent="0.3">
      <c r="A8" s="193"/>
      <c r="B8" s="191"/>
      <c r="C8" s="161" t="s">
        <v>37</v>
      </c>
      <c r="D8" s="27">
        <v>62380</v>
      </c>
      <c r="E8" s="28">
        <v>60571</v>
      </c>
      <c r="F8" s="28">
        <f t="shared" si="0"/>
        <v>122951</v>
      </c>
    </row>
    <row r="9" spans="1:7" ht="15" customHeight="1" x14ac:dyDescent="0.3">
      <c r="A9" s="193"/>
      <c r="B9" s="191"/>
      <c r="C9" s="161" t="s">
        <v>38</v>
      </c>
      <c r="D9" s="27">
        <v>74987</v>
      </c>
      <c r="E9" s="28">
        <v>79239</v>
      </c>
      <c r="F9" s="28">
        <f t="shared" si="0"/>
        <v>154226</v>
      </c>
    </row>
    <row r="10" spans="1:7" ht="15" customHeight="1" x14ac:dyDescent="0.3">
      <c r="A10" s="193"/>
      <c r="B10" s="191"/>
      <c r="C10" s="161" t="s">
        <v>39</v>
      </c>
      <c r="D10" s="27">
        <v>134946</v>
      </c>
      <c r="E10" s="28">
        <v>141214</v>
      </c>
      <c r="F10" s="28">
        <f t="shared" si="0"/>
        <v>276160</v>
      </c>
    </row>
    <row r="11" spans="1:7" ht="15" customHeight="1" x14ac:dyDescent="0.3">
      <c r="A11" s="193"/>
      <c r="B11" s="189"/>
      <c r="C11" s="160" t="s">
        <v>40</v>
      </c>
      <c r="D11" s="30">
        <v>57776</v>
      </c>
      <c r="E11" s="31">
        <v>56892</v>
      </c>
      <c r="F11" s="28">
        <f t="shared" si="0"/>
        <v>114668</v>
      </c>
    </row>
    <row r="12" spans="1:7" ht="15" customHeight="1" x14ac:dyDescent="0.3">
      <c r="A12" s="193"/>
      <c r="B12" s="188" t="s">
        <v>41</v>
      </c>
      <c r="C12" s="159" t="s">
        <v>42</v>
      </c>
      <c r="D12" s="33">
        <v>105697</v>
      </c>
      <c r="E12" s="34">
        <v>103538</v>
      </c>
      <c r="F12" s="34">
        <f>SUM(D12:E12)</f>
        <v>209235</v>
      </c>
      <c r="G12" s="163"/>
    </row>
    <row r="13" spans="1:7" ht="15" customHeight="1" x14ac:dyDescent="0.3">
      <c r="A13" s="193"/>
      <c r="B13" s="189"/>
      <c r="C13" s="160" t="s">
        <v>43</v>
      </c>
      <c r="D13" s="30">
        <v>67951</v>
      </c>
      <c r="E13" s="31">
        <v>71947</v>
      </c>
      <c r="F13" s="31">
        <f>SUM(D13:E13)</f>
        <v>139898</v>
      </c>
    </row>
    <row r="14" spans="1:7" ht="15" customHeight="1" thickBot="1" x14ac:dyDescent="0.35">
      <c r="A14" s="194"/>
      <c r="B14" s="162" t="s">
        <v>48</v>
      </c>
      <c r="C14" s="42"/>
      <c r="D14" s="43">
        <f>SUM(D5:D13)</f>
        <v>670037</v>
      </c>
      <c r="E14" s="44">
        <f>SUM(E5:E13)</f>
        <v>688986</v>
      </c>
      <c r="F14" s="44">
        <f>SUM(F5:F13)</f>
        <v>1359023</v>
      </c>
    </row>
    <row r="15" spans="1:7" ht="15" customHeight="1" x14ac:dyDescent="0.3">
      <c r="A15" s="193">
        <v>2019</v>
      </c>
      <c r="B15" s="191" t="s">
        <v>35</v>
      </c>
      <c r="C15" s="139" t="s">
        <v>36</v>
      </c>
      <c r="D15" s="27">
        <v>179891</v>
      </c>
      <c r="E15" s="28">
        <v>182905</v>
      </c>
      <c r="F15" s="28">
        <f>D15+E15</f>
        <v>362796</v>
      </c>
    </row>
    <row r="16" spans="1:7" ht="15" customHeight="1" x14ac:dyDescent="0.3">
      <c r="A16" s="193"/>
      <c r="B16" s="191"/>
      <c r="C16" s="139" t="s">
        <v>44</v>
      </c>
      <c r="D16" s="27">
        <v>53805</v>
      </c>
      <c r="E16" s="28">
        <v>56120</v>
      </c>
      <c r="F16" s="28">
        <f t="shared" ref="F16:F23" si="1">D16+E16</f>
        <v>109925</v>
      </c>
    </row>
    <row r="17" spans="1:6" ht="15" customHeight="1" x14ac:dyDescent="0.3">
      <c r="A17" s="193"/>
      <c r="B17" s="191"/>
      <c r="C17" s="139" t="s">
        <v>86</v>
      </c>
      <c r="D17" s="27">
        <v>39930</v>
      </c>
      <c r="E17" s="28">
        <v>40100</v>
      </c>
      <c r="F17" s="28">
        <f t="shared" si="1"/>
        <v>80030</v>
      </c>
    </row>
    <row r="18" spans="1:6" ht="15" customHeight="1" x14ac:dyDescent="0.3">
      <c r="A18" s="193"/>
      <c r="B18" s="191"/>
      <c r="C18" s="139" t="s">
        <v>37</v>
      </c>
      <c r="D18" s="27">
        <v>86957</v>
      </c>
      <c r="E18" s="28">
        <v>88455</v>
      </c>
      <c r="F18" s="28">
        <f t="shared" si="1"/>
        <v>175412</v>
      </c>
    </row>
    <row r="19" spans="1:6" ht="15" customHeight="1" x14ac:dyDescent="0.3">
      <c r="A19" s="193"/>
      <c r="B19" s="191"/>
      <c r="C19" s="139" t="s">
        <v>38</v>
      </c>
      <c r="D19" s="27">
        <v>148505</v>
      </c>
      <c r="E19" s="28">
        <v>151134</v>
      </c>
      <c r="F19" s="28">
        <f t="shared" si="1"/>
        <v>299639</v>
      </c>
    </row>
    <row r="20" spans="1:6" ht="15" customHeight="1" x14ac:dyDescent="0.3">
      <c r="A20" s="193"/>
      <c r="B20" s="191"/>
      <c r="C20" s="139" t="s">
        <v>39</v>
      </c>
      <c r="D20" s="27">
        <v>175269</v>
      </c>
      <c r="E20" s="28">
        <v>185924</v>
      </c>
      <c r="F20" s="28">
        <f t="shared" si="1"/>
        <v>361193</v>
      </c>
    </row>
    <row r="21" spans="1:6" ht="15" customHeight="1" x14ac:dyDescent="0.3">
      <c r="A21" s="193"/>
      <c r="B21" s="189"/>
      <c r="C21" s="138" t="s">
        <v>40</v>
      </c>
      <c r="D21" s="30">
        <v>80174</v>
      </c>
      <c r="E21" s="31">
        <v>79007</v>
      </c>
      <c r="F21" s="31">
        <f t="shared" si="1"/>
        <v>159181</v>
      </c>
    </row>
    <row r="22" spans="1:6" ht="15" customHeight="1" x14ac:dyDescent="0.3">
      <c r="A22" s="193"/>
      <c r="B22" s="188" t="s">
        <v>41</v>
      </c>
      <c r="C22" s="137" t="s">
        <v>42</v>
      </c>
      <c r="D22" s="33">
        <v>182905</v>
      </c>
      <c r="E22" s="34">
        <v>179891</v>
      </c>
      <c r="F22" s="34">
        <f t="shared" si="1"/>
        <v>362796</v>
      </c>
    </row>
    <row r="23" spans="1:6" ht="15" customHeight="1" x14ac:dyDescent="0.3">
      <c r="A23" s="193"/>
      <c r="B23" s="189"/>
      <c r="C23" s="138" t="s">
        <v>43</v>
      </c>
      <c r="D23" s="30">
        <v>152098</v>
      </c>
      <c r="E23" s="31">
        <v>156840</v>
      </c>
      <c r="F23" s="31">
        <f t="shared" si="1"/>
        <v>308938</v>
      </c>
    </row>
    <row r="24" spans="1:6" ht="15" customHeight="1" thickBot="1" x14ac:dyDescent="0.35">
      <c r="A24" s="194"/>
      <c r="B24" s="140" t="s">
        <v>48</v>
      </c>
      <c r="C24" s="42"/>
      <c r="D24" s="43">
        <f>SUM(D15:D23)</f>
        <v>1099534</v>
      </c>
      <c r="E24" s="44">
        <f>SUM(E15:E23)</f>
        <v>1120376</v>
      </c>
      <c r="F24" s="44">
        <f>SUM(F15:F23)</f>
        <v>2219910</v>
      </c>
    </row>
    <row r="25" spans="1:6" ht="15" customHeight="1" x14ac:dyDescent="0.3">
      <c r="A25" s="193">
        <v>2018</v>
      </c>
      <c r="B25" s="191" t="s">
        <v>35</v>
      </c>
      <c r="C25" s="125" t="s">
        <v>36</v>
      </c>
      <c r="D25" s="27">
        <v>178270</v>
      </c>
      <c r="E25" s="28">
        <v>185775</v>
      </c>
      <c r="F25" s="28">
        <f>SUM(D25:E25)</f>
        <v>364045</v>
      </c>
    </row>
    <row r="26" spans="1:6" ht="15" customHeight="1" x14ac:dyDescent="0.3">
      <c r="A26" s="193"/>
      <c r="B26" s="191"/>
      <c r="C26" s="125" t="s">
        <v>44</v>
      </c>
      <c r="D26" s="27">
        <v>65416</v>
      </c>
      <c r="E26" s="28">
        <v>69121</v>
      </c>
      <c r="F26" s="28">
        <f t="shared" ref="F26:F34" si="2">SUM(D26:E26)</f>
        <v>134537</v>
      </c>
    </row>
    <row r="27" spans="1:6" ht="15" customHeight="1" x14ac:dyDescent="0.3">
      <c r="A27" s="193"/>
      <c r="B27" s="191"/>
      <c r="C27" s="125" t="s">
        <v>86</v>
      </c>
      <c r="D27" s="27">
        <v>33795</v>
      </c>
      <c r="E27" s="28">
        <v>34535</v>
      </c>
      <c r="F27" s="28">
        <f t="shared" si="2"/>
        <v>68330</v>
      </c>
    </row>
    <row r="28" spans="1:6" ht="15" customHeight="1" x14ac:dyDescent="0.3">
      <c r="A28" s="193"/>
      <c r="B28" s="191"/>
      <c r="C28" s="125" t="s">
        <v>37</v>
      </c>
      <c r="D28" s="27">
        <v>84743</v>
      </c>
      <c r="E28" s="28">
        <v>84788</v>
      </c>
      <c r="F28" s="28">
        <f t="shared" si="2"/>
        <v>169531</v>
      </c>
    </row>
    <row r="29" spans="1:6" ht="15" customHeight="1" x14ac:dyDescent="0.3">
      <c r="A29" s="193"/>
      <c r="B29" s="191"/>
      <c r="C29" s="125" t="s">
        <v>38</v>
      </c>
      <c r="D29" s="27">
        <v>137188</v>
      </c>
      <c r="E29" s="28">
        <v>139190</v>
      </c>
      <c r="F29" s="28">
        <f t="shared" si="2"/>
        <v>276378</v>
      </c>
    </row>
    <row r="30" spans="1:6" ht="15" customHeight="1" x14ac:dyDescent="0.3">
      <c r="A30" s="193"/>
      <c r="B30" s="191"/>
      <c r="C30" s="125" t="s">
        <v>39</v>
      </c>
      <c r="D30" s="27">
        <v>169281</v>
      </c>
      <c r="E30" s="28">
        <v>178259</v>
      </c>
      <c r="F30" s="28">
        <f t="shared" si="2"/>
        <v>347540</v>
      </c>
    </row>
    <row r="31" spans="1:6" ht="15" customHeight="1" x14ac:dyDescent="0.3">
      <c r="A31" s="193"/>
      <c r="B31" s="189"/>
      <c r="C31" s="126" t="s">
        <v>40</v>
      </c>
      <c r="D31" s="30">
        <v>77061</v>
      </c>
      <c r="E31" s="31">
        <v>74374</v>
      </c>
      <c r="F31" s="31">
        <f t="shared" si="2"/>
        <v>151435</v>
      </c>
    </row>
    <row r="32" spans="1:6" ht="15" customHeight="1" x14ac:dyDescent="0.3">
      <c r="A32" s="193"/>
      <c r="B32" s="188" t="s">
        <v>41</v>
      </c>
      <c r="C32" s="127" t="s">
        <v>42</v>
      </c>
      <c r="D32" s="33">
        <v>185775</v>
      </c>
      <c r="E32" s="34">
        <v>178270</v>
      </c>
      <c r="F32" s="34">
        <f t="shared" si="2"/>
        <v>364045</v>
      </c>
    </row>
    <row r="33" spans="1:6" ht="15" customHeight="1" x14ac:dyDescent="0.3">
      <c r="A33" s="193"/>
      <c r="B33" s="189"/>
      <c r="C33" s="126" t="s">
        <v>43</v>
      </c>
      <c r="D33" s="30">
        <v>159674</v>
      </c>
      <c r="E33" s="31">
        <v>161153</v>
      </c>
      <c r="F33" s="31">
        <f t="shared" si="2"/>
        <v>320827</v>
      </c>
    </row>
    <row r="34" spans="1:6" ht="15" customHeight="1" thickBot="1" x14ac:dyDescent="0.35">
      <c r="A34" s="194"/>
      <c r="B34" s="124" t="s">
        <v>48</v>
      </c>
      <c r="C34" s="42"/>
      <c r="D34" s="43">
        <f>SUM(D25:D33)</f>
        <v>1091203</v>
      </c>
      <c r="E34" s="44">
        <f>SUM(E25:E33)</f>
        <v>1105465</v>
      </c>
      <c r="F34" s="44">
        <f t="shared" si="2"/>
        <v>2196668</v>
      </c>
    </row>
    <row r="35" spans="1:6" ht="15" customHeight="1" x14ac:dyDescent="0.3">
      <c r="A35" s="193">
        <v>2017</v>
      </c>
      <c r="B35" s="191" t="s">
        <v>35</v>
      </c>
      <c r="C35" s="26" t="s">
        <v>36</v>
      </c>
      <c r="D35" s="27">
        <v>177821</v>
      </c>
      <c r="E35" s="28">
        <v>177096</v>
      </c>
      <c r="F35" s="28">
        <f>SUM(D35:E35)</f>
        <v>354917</v>
      </c>
    </row>
    <row r="36" spans="1:6" ht="15" customHeight="1" x14ac:dyDescent="0.3">
      <c r="A36" s="193"/>
      <c r="B36" s="191"/>
      <c r="C36" s="26" t="s">
        <v>44</v>
      </c>
      <c r="D36" s="27">
        <v>58214</v>
      </c>
      <c r="E36" s="28">
        <v>62882</v>
      </c>
      <c r="F36" s="28">
        <f>SUM(D36:E36)</f>
        <v>121096</v>
      </c>
    </row>
    <row r="37" spans="1:6" ht="15" customHeight="1" x14ac:dyDescent="0.3">
      <c r="A37" s="193"/>
      <c r="B37" s="191"/>
      <c r="C37" s="26" t="s">
        <v>86</v>
      </c>
      <c r="D37" s="27">
        <v>29973</v>
      </c>
      <c r="E37" s="28">
        <v>28822</v>
      </c>
      <c r="F37" s="28">
        <f>SUM(D37:E37)</f>
        <v>58795</v>
      </c>
    </row>
    <row r="38" spans="1:6" ht="15" customHeight="1" x14ac:dyDescent="0.3">
      <c r="A38" s="193"/>
      <c r="B38" s="191"/>
      <c r="C38" s="26" t="s">
        <v>37</v>
      </c>
      <c r="D38" s="27">
        <v>78562</v>
      </c>
      <c r="E38" s="28">
        <v>79547</v>
      </c>
      <c r="F38" s="28">
        <f t="shared" ref="F38:F39" si="3">SUM(D38:E38)</f>
        <v>158109</v>
      </c>
    </row>
    <row r="39" spans="1:6" ht="15" customHeight="1" x14ac:dyDescent="0.3">
      <c r="A39" s="193"/>
      <c r="B39" s="191"/>
      <c r="C39" s="26" t="s">
        <v>38</v>
      </c>
      <c r="D39" s="27">
        <v>130134</v>
      </c>
      <c r="E39" s="28">
        <v>135147</v>
      </c>
      <c r="F39" s="28">
        <f t="shared" si="3"/>
        <v>265281</v>
      </c>
    </row>
    <row r="40" spans="1:6" ht="15" customHeight="1" x14ac:dyDescent="0.3">
      <c r="A40" s="193"/>
      <c r="B40" s="191"/>
      <c r="C40" s="26" t="s">
        <v>39</v>
      </c>
      <c r="D40" s="27">
        <v>169781</v>
      </c>
      <c r="E40" s="28">
        <v>178281</v>
      </c>
      <c r="F40" s="28">
        <f>SUM(D40:E40)</f>
        <v>348062</v>
      </c>
    </row>
    <row r="41" spans="1:6" ht="15" customHeight="1" x14ac:dyDescent="0.3">
      <c r="A41" s="193"/>
      <c r="B41" s="189"/>
      <c r="C41" s="29" t="s">
        <v>40</v>
      </c>
      <c r="D41" s="30">
        <v>72642</v>
      </c>
      <c r="E41" s="31">
        <v>71761</v>
      </c>
      <c r="F41" s="31">
        <f>SUM(D41:E41)</f>
        <v>144403</v>
      </c>
    </row>
    <row r="42" spans="1:6" ht="15" customHeight="1" x14ac:dyDescent="0.3">
      <c r="A42" s="193"/>
      <c r="B42" s="188" t="s">
        <v>41</v>
      </c>
      <c r="C42" s="32" t="s">
        <v>42</v>
      </c>
      <c r="D42" s="33">
        <v>177096</v>
      </c>
      <c r="E42" s="34">
        <v>177821</v>
      </c>
      <c r="F42" s="34">
        <f>SUM(D42:E42)</f>
        <v>354917</v>
      </c>
    </row>
    <row r="43" spans="1:6" ht="15" customHeight="1" x14ac:dyDescent="0.3">
      <c r="A43" s="193"/>
      <c r="B43" s="189"/>
      <c r="C43" s="29" t="s">
        <v>43</v>
      </c>
      <c r="D43" s="30">
        <v>156295</v>
      </c>
      <c r="E43" s="31">
        <v>151099</v>
      </c>
      <c r="F43" s="31">
        <f>SUM(D43:E43)</f>
        <v>307394</v>
      </c>
    </row>
    <row r="44" spans="1:6" ht="15" customHeight="1" thickBot="1" x14ac:dyDescent="0.35">
      <c r="A44" s="194"/>
      <c r="B44" s="35" t="s">
        <v>48</v>
      </c>
      <c r="C44" s="42"/>
      <c r="D44" s="43">
        <f>SUM(D35:D43)</f>
        <v>1050518</v>
      </c>
      <c r="E44" s="44">
        <f>SUM(E35:E43)</f>
        <v>1062456</v>
      </c>
      <c r="F44" s="44">
        <f>SUM(F35:F43)</f>
        <v>2112974</v>
      </c>
    </row>
    <row r="45" spans="1:6" x14ac:dyDescent="0.3">
      <c r="A45" s="192">
        <v>2016</v>
      </c>
      <c r="B45" s="190" t="s">
        <v>35</v>
      </c>
      <c r="C45" s="26" t="s">
        <v>36</v>
      </c>
      <c r="D45" s="37">
        <v>176875</v>
      </c>
      <c r="E45" s="38">
        <v>175803</v>
      </c>
      <c r="F45" s="38">
        <f>SUM(D45:E45)</f>
        <v>352678</v>
      </c>
    </row>
    <row r="46" spans="1:6" x14ac:dyDescent="0.3">
      <c r="A46" s="193"/>
      <c r="B46" s="191"/>
      <c r="C46" s="26" t="s">
        <v>44</v>
      </c>
      <c r="D46" s="27">
        <v>44952</v>
      </c>
      <c r="E46" s="28">
        <v>49940</v>
      </c>
      <c r="F46" s="28">
        <f>SUM(D46:E46)</f>
        <v>94892</v>
      </c>
    </row>
    <row r="47" spans="1:6" x14ac:dyDescent="0.3">
      <c r="A47" s="193"/>
      <c r="B47" s="191"/>
      <c r="C47" s="26" t="s">
        <v>86</v>
      </c>
      <c r="D47" s="27">
        <v>25785</v>
      </c>
      <c r="E47" s="28">
        <v>22898</v>
      </c>
      <c r="F47" s="28">
        <f>SUM(D47:E47)</f>
        <v>48683</v>
      </c>
    </row>
    <row r="48" spans="1:6" x14ac:dyDescent="0.3">
      <c r="A48" s="193"/>
      <c r="B48" s="191"/>
      <c r="C48" s="26" t="s">
        <v>37</v>
      </c>
      <c r="D48" s="27">
        <v>77900</v>
      </c>
      <c r="E48" s="28">
        <v>79455</v>
      </c>
      <c r="F48" s="28">
        <f t="shared" ref="F48:F49" si="4">SUM(D48:E48)</f>
        <v>157355</v>
      </c>
    </row>
    <row r="49" spans="1:6" x14ac:dyDescent="0.3">
      <c r="A49" s="193"/>
      <c r="B49" s="191"/>
      <c r="C49" s="26" t="s">
        <v>38</v>
      </c>
      <c r="D49" s="27">
        <v>136871</v>
      </c>
      <c r="E49" s="28">
        <v>131275</v>
      </c>
      <c r="F49" s="28">
        <f t="shared" si="4"/>
        <v>268146</v>
      </c>
    </row>
    <row r="50" spans="1:6" x14ac:dyDescent="0.3">
      <c r="A50" s="193"/>
      <c r="B50" s="191"/>
      <c r="C50" s="26" t="s">
        <v>39</v>
      </c>
      <c r="D50" s="27">
        <v>164947</v>
      </c>
      <c r="E50" s="28">
        <v>172520</v>
      </c>
      <c r="F50" s="28">
        <f>SUM(D50:E50)</f>
        <v>337467</v>
      </c>
    </row>
    <row r="51" spans="1:6" x14ac:dyDescent="0.3">
      <c r="A51" s="193"/>
      <c r="B51" s="189"/>
      <c r="C51" s="29" t="s">
        <v>40</v>
      </c>
      <c r="D51" s="30">
        <v>73173</v>
      </c>
      <c r="E51" s="31">
        <v>72525</v>
      </c>
      <c r="F51" s="31">
        <f>SUM(D51:E51)</f>
        <v>145698</v>
      </c>
    </row>
    <row r="52" spans="1:6" x14ac:dyDescent="0.3">
      <c r="A52" s="193"/>
      <c r="B52" s="188" t="s">
        <v>41</v>
      </c>
      <c r="C52" s="32" t="s">
        <v>42</v>
      </c>
      <c r="D52" s="33">
        <v>175841</v>
      </c>
      <c r="E52" s="34">
        <v>176904</v>
      </c>
      <c r="F52" s="34">
        <f>SUM(D52:E52)</f>
        <v>352745</v>
      </c>
    </row>
    <row r="53" spans="1:6" x14ac:dyDescent="0.3">
      <c r="A53" s="193"/>
      <c r="B53" s="189"/>
      <c r="C53" s="29" t="s">
        <v>43</v>
      </c>
      <c r="D53" s="30">
        <v>160424</v>
      </c>
      <c r="E53" s="31">
        <v>161587</v>
      </c>
      <c r="F53" s="31">
        <f>SUM(D53:E53)</f>
        <v>322011</v>
      </c>
    </row>
    <row r="54" spans="1:6" ht="15" thickBot="1" x14ac:dyDescent="0.35">
      <c r="A54" s="194"/>
      <c r="B54" s="35" t="s">
        <v>48</v>
      </c>
      <c r="C54" s="42"/>
      <c r="D54" s="43">
        <f>SUM(D45:D53)</f>
        <v>1036768</v>
      </c>
      <c r="E54" s="44">
        <f>SUM(E45:E53)</f>
        <v>1042907</v>
      </c>
      <c r="F54" s="44">
        <f>SUM(F45:F53)</f>
        <v>2079675</v>
      </c>
    </row>
    <row r="55" spans="1:6" x14ac:dyDescent="0.3">
      <c r="A55" s="192">
        <v>2015</v>
      </c>
      <c r="B55" s="190" t="s">
        <v>35</v>
      </c>
      <c r="C55" s="26" t="s">
        <v>36</v>
      </c>
      <c r="D55" s="37">
        <v>183197</v>
      </c>
      <c r="E55" s="38">
        <v>185982</v>
      </c>
      <c r="F55" s="38">
        <f>SUM(D55:E55)</f>
        <v>369179</v>
      </c>
    </row>
    <row r="56" spans="1:6" x14ac:dyDescent="0.3">
      <c r="A56" s="193"/>
      <c r="B56" s="191"/>
      <c r="C56" s="26" t="s">
        <v>44</v>
      </c>
      <c r="D56" s="27">
        <v>98995</v>
      </c>
      <c r="E56" s="28">
        <v>102287</v>
      </c>
      <c r="F56" s="28">
        <f>SUM(D56:E56)</f>
        <v>201282</v>
      </c>
    </row>
    <row r="57" spans="1:6" x14ac:dyDescent="0.3">
      <c r="A57" s="193"/>
      <c r="B57" s="191"/>
      <c r="C57" s="26" t="s">
        <v>86</v>
      </c>
      <c r="D57" s="27">
        <v>14336</v>
      </c>
      <c r="E57" s="28">
        <v>19177</v>
      </c>
      <c r="F57" s="28">
        <f>SUM(D57:E57)</f>
        <v>33513</v>
      </c>
    </row>
    <row r="58" spans="1:6" x14ac:dyDescent="0.3">
      <c r="A58" s="193"/>
      <c r="B58" s="191"/>
      <c r="C58" s="26" t="s">
        <v>37</v>
      </c>
      <c r="D58" s="27">
        <v>73039</v>
      </c>
      <c r="E58" s="28">
        <v>77358</v>
      </c>
      <c r="F58" s="28">
        <f t="shared" ref="F58:F59" si="5">SUM(D58:E58)</f>
        <v>150397</v>
      </c>
    </row>
    <row r="59" spans="1:6" x14ac:dyDescent="0.3">
      <c r="A59" s="193"/>
      <c r="B59" s="191"/>
      <c r="C59" s="26" t="s">
        <v>38</v>
      </c>
      <c r="D59" s="27">
        <v>130166</v>
      </c>
      <c r="E59" s="28">
        <v>131615</v>
      </c>
      <c r="F59" s="28">
        <f t="shared" si="5"/>
        <v>261781</v>
      </c>
    </row>
    <row r="60" spans="1:6" x14ac:dyDescent="0.3">
      <c r="A60" s="193"/>
      <c r="B60" s="191"/>
      <c r="C60" s="26" t="s">
        <v>39</v>
      </c>
      <c r="D60" s="27">
        <v>154587</v>
      </c>
      <c r="E60" s="28">
        <v>158739</v>
      </c>
      <c r="F60" s="28">
        <f>SUM(D60:E60)</f>
        <v>313326</v>
      </c>
    </row>
    <row r="61" spans="1:6" x14ac:dyDescent="0.3">
      <c r="A61" s="193"/>
      <c r="B61" s="189"/>
      <c r="C61" s="29" t="s">
        <v>40</v>
      </c>
      <c r="D61" s="30">
        <v>69723</v>
      </c>
      <c r="E61" s="31">
        <v>65259</v>
      </c>
      <c r="F61" s="31">
        <f>SUM(D61:E61)</f>
        <v>134982</v>
      </c>
    </row>
    <row r="62" spans="1:6" x14ac:dyDescent="0.3">
      <c r="A62" s="193"/>
      <c r="B62" s="188" t="s">
        <v>41</v>
      </c>
      <c r="C62" s="32" t="s">
        <v>42</v>
      </c>
      <c r="D62" s="33">
        <v>185982</v>
      </c>
      <c r="E62" s="34">
        <v>183197</v>
      </c>
      <c r="F62" s="34">
        <f>SUM(D62:E62)</f>
        <v>369179</v>
      </c>
    </row>
    <row r="63" spans="1:6" x14ac:dyDescent="0.3">
      <c r="A63" s="193"/>
      <c r="B63" s="189"/>
      <c r="C63" s="29" t="s">
        <v>43</v>
      </c>
      <c r="D63" s="30">
        <v>141894</v>
      </c>
      <c r="E63" s="31">
        <v>138506</v>
      </c>
      <c r="F63" s="31">
        <f>SUM(D63:E63)</f>
        <v>280400</v>
      </c>
    </row>
    <row r="64" spans="1:6" ht="15" thickBot="1" x14ac:dyDescent="0.35">
      <c r="A64" s="194"/>
      <c r="B64" s="35" t="s">
        <v>48</v>
      </c>
      <c r="C64" s="42"/>
      <c r="D64" s="43">
        <f>SUM(D55:D63)</f>
        <v>1051919</v>
      </c>
      <c r="E64" s="44">
        <f>SUM(E55:E63)</f>
        <v>1062120</v>
      </c>
      <c r="F64" s="44">
        <f>SUM(F55:F63)</f>
        <v>2114039</v>
      </c>
    </row>
    <row r="65" spans="1:6" x14ac:dyDescent="0.3">
      <c r="A65" s="192">
        <v>2014</v>
      </c>
      <c r="B65" s="190" t="s">
        <v>35</v>
      </c>
      <c r="C65" s="91" t="s">
        <v>36</v>
      </c>
      <c r="D65" s="37">
        <v>184111</v>
      </c>
      <c r="E65" s="38">
        <v>190346</v>
      </c>
      <c r="F65" s="38">
        <f>SUM(D65:E65)</f>
        <v>374457</v>
      </c>
    </row>
    <row r="66" spans="1:6" x14ac:dyDescent="0.3">
      <c r="A66" s="193"/>
      <c r="B66" s="191"/>
      <c r="C66" s="26" t="s">
        <v>44</v>
      </c>
      <c r="D66" s="27">
        <v>81189</v>
      </c>
      <c r="E66" s="28">
        <v>80882</v>
      </c>
      <c r="F66" s="28">
        <f>SUM(D66:E66)</f>
        <v>162071</v>
      </c>
    </row>
    <row r="67" spans="1:6" x14ac:dyDescent="0.3">
      <c r="A67" s="193"/>
      <c r="B67" s="191"/>
      <c r="C67" s="26" t="s">
        <v>86</v>
      </c>
      <c r="D67" s="27">
        <v>9412</v>
      </c>
      <c r="E67" s="28">
        <v>7461</v>
      </c>
      <c r="F67" s="28">
        <f>SUM(D67:E67)</f>
        <v>16873</v>
      </c>
    </row>
    <row r="68" spans="1:6" x14ac:dyDescent="0.3">
      <c r="A68" s="193"/>
      <c r="B68" s="191"/>
      <c r="C68" s="26" t="s">
        <v>37</v>
      </c>
      <c r="D68" s="27">
        <v>79916</v>
      </c>
      <c r="E68" s="28">
        <v>77882</v>
      </c>
      <c r="F68" s="28">
        <f t="shared" ref="F68:F69" si="6">SUM(D68:E68)</f>
        <v>157798</v>
      </c>
    </row>
    <row r="69" spans="1:6" x14ac:dyDescent="0.3">
      <c r="A69" s="193"/>
      <c r="B69" s="191"/>
      <c r="C69" s="26" t="s">
        <v>38</v>
      </c>
      <c r="D69" s="27">
        <v>157075</v>
      </c>
      <c r="E69" s="28">
        <v>159270</v>
      </c>
      <c r="F69" s="28">
        <f t="shared" si="6"/>
        <v>316345</v>
      </c>
    </row>
    <row r="70" spans="1:6" x14ac:dyDescent="0.3">
      <c r="A70" s="193"/>
      <c r="B70" s="191"/>
      <c r="C70" s="26" t="s">
        <v>39</v>
      </c>
      <c r="D70" s="27">
        <v>164852</v>
      </c>
      <c r="E70" s="28">
        <v>169344</v>
      </c>
      <c r="F70" s="28">
        <f>SUM(D70:E70)</f>
        <v>334196</v>
      </c>
    </row>
    <row r="71" spans="1:6" x14ac:dyDescent="0.3">
      <c r="A71" s="193"/>
      <c r="B71" s="189"/>
      <c r="C71" s="29" t="s">
        <v>40</v>
      </c>
      <c r="D71" s="30">
        <v>72091</v>
      </c>
      <c r="E71" s="31">
        <v>71819</v>
      </c>
      <c r="F71" s="31">
        <f>SUM(D71:E71)</f>
        <v>143910</v>
      </c>
    </row>
    <row r="72" spans="1:6" x14ac:dyDescent="0.3">
      <c r="A72" s="193"/>
      <c r="B72" s="188" t="s">
        <v>41</v>
      </c>
      <c r="C72" s="32" t="s">
        <v>42</v>
      </c>
      <c r="D72" s="33">
        <v>176417</v>
      </c>
      <c r="E72" s="34">
        <v>171797</v>
      </c>
      <c r="F72" s="34">
        <f>SUM(D72:E72)</f>
        <v>348214</v>
      </c>
    </row>
    <row r="73" spans="1:6" x14ac:dyDescent="0.3">
      <c r="A73" s="193"/>
      <c r="B73" s="189"/>
      <c r="C73" s="29" t="s">
        <v>43</v>
      </c>
      <c r="D73" s="30">
        <v>129354</v>
      </c>
      <c r="E73" s="31">
        <v>136514</v>
      </c>
      <c r="F73" s="31">
        <f>SUM(D73:E73)</f>
        <v>265868</v>
      </c>
    </row>
    <row r="74" spans="1:6" ht="15" thickBot="1" x14ac:dyDescent="0.35">
      <c r="A74" s="198"/>
      <c r="B74" s="39" t="s">
        <v>47</v>
      </c>
      <c r="C74" s="36"/>
      <c r="D74" s="40">
        <f>SUM(D65:D73)</f>
        <v>1054417</v>
      </c>
      <c r="E74" s="41">
        <f>SUM(E65:E73)</f>
        <v>1065315</v>
      </c>
      <c r="F74" s="41">
        <f>SUM(F65:F73)</f>
        <v>2119732</v>
      </c>
    </row>
    <row r="75" spans="1:6" x14ac:dyDescent="0.3">
      <c r="A75" s="192">
        <v>2013</v>
      </c>
      <c r="B75" s="188" t="s">
        <v>35</v>
      </c>
      <c r="C75" s="26" t="s">
        <v>36</v>
      </c>
      <c r="D75" s="27">
        <v>203583</v>
      </c>
      <c r="E75" s="28">
        <v>204898</v>
      </c>
      <c r="F75" s="28">
        <f>SUM(D75:E75)</f>
        <v>408481</v>
      </c>
    </row>
    <row r="76" spans="1:6" x14ac:dyDescent="0.3">
      <c r="A76" s="193"/>
      <c r="B76" s="191"/>
      <c r="C76" s="26" t="s">
        <v>44</v>
      </c>
      <c r="D76" s="27">
        <v>158104</v>
      </c>
      <c r="E76" s="28">
        <v>150987</v>
      </c>
      <c r="F76" s="28">
        <f t="shared" ref="F76:F80" si="7">SUM(D76:E76)</f>
        <v>309091</v>
      </c>
    </row>
    <row r="77" spans="1:6" x14ac:dyDescent="0.3">
      <c r="A77" s="193"/>
      <c r="B77" s="191"/>
      <c r="C77" s="26" t="s">
        <v>86</v>
      </c>
      <c r="D77" s="27">
        <v>0</v>
      </c>
      <c r="E77" s="28">
        <v>0</v>
      </c>
      <c r="F77" s="28">
        <f t="shared" si="7"/>
        <v>0</v>
      </c>
    </row>
    <row r="78" spans="1:6" x14ac:dyDescent="0.3">
      <c r="A78" s="193"/>
      <c r="B78" s="191"/>
      <c r="C78" s="26" t="s">
        <v>37</v>
      </c>
      <c r="D78" s="27">
        <v>76653</v>
      </c>
      <c r="E78" s="28">
        <v>75142</v>
      </c>
      <c r="F78" s="28">
        <f t="shared" si="7"/>
        <v>151795</v>
      </c>
    </row>
    <row r="79" spans="1:6" x14ac:dyDescent="0.3">
      <c r="A79" s="193"/>
      <c r="B79" s="191"/>
      <c r="C79" s="26" t="s">
        <v>38</v>
      </c>
      <c r="D79" s="27">
        <v>164048</v>
      </c>
      <c r="E79" s="28">
        <v>168235</v>
      </c>
      <c r="F79" s="28">
        <f t="shared" si="7"/>
        <v>332283</v>
      </c>
    </row>
    <row r="80" spans="1:6" x14ac:dyDescent="0.3">
      <c r="A80" s="193"/>
      <c r="B80" s="191"/>
      <c r="C80" s="26" t="s">
        <v>39</v>
      </c>
      <c r="D80" s="27">
        <v>168958</v>
      </c>
      <c r="E80" s="28">
        <v>174183</v>
      </c>
      <c r="F80" s="28">
        <f t="shared" si="7"/>
        <v>343141</v>
      </c>
    </row>
    <row r="81" spans="1:6" x14ac:dyDescent="0.3">
      <c r="A81" s="193"/>
      <c r="B81" s="189"/>
      <c r="C81" s="29" t="s">
        <v>40</v>
      </c>
      <c r="D81" s="30">
        <v>68544</v>
      </c>
      <c r="E81" s="31">
        <v>68154</v>
      </c>
      <c r="F81" s="31">
        <f>SUM(D81:E81)</f>
        <v>136698</v>
      </c>
    </row>
    <row r="82" spans="1:6" x14ac:dyDescent="0.3">
      <c r="A82" s="193"/>
      <c r="B82" s="188" t="s">
        <v>41</v>
      </c>
      <c r="C82" s="32" t="s">
        <v>42</v>
      </c>
      <c r="D82" s="33">
        <v>204898</v>
      </c>
      <c r="E82" s="34">
        <v>203583</v>
      </c>
      <c r="F82" s="34">
        <f>SUM(D82:E82)</f>
        <v>408481</v>
      </c>
    </row>
    <row r="83" spans="1:6" x14ac:dyDescent="0.3">
      <c r="A83" s="193"/>
      <c r="B83" s="189"/>
      <c r="C83" s="29" t="s">
        <v>43</v>
      </c>
      <c r="D83" s="30">
        <v>133151</v>
      </c>
      <c r="E83" s="31">
        <v>127687</v>
      </c>
      <c r="F83" s="31">
        <f>SUM(D83:E83)</f>
        <v>260838</v>
      </c>
    </row>
    <row r="84" spans="1:6" ht="15" thickBot="1" x14ac:dyDescent="0.35">
      <c r="A84" s="194"/>
      <c r="B84" s="35" t="s">
        <v>47</v>
      </c>
      <c r="C84" s="42"/>
      <c r="D84" s="43">
        <f>SUM(D75:D83)</f>
        <v>1177939</v>
      </c>
      <c r="E84" s="44">
        <f>SUM(E75:E83)</f>
        <v>1172869</v>
      </c>
      <c r="F84" s="44">
        <f>SUM(F75:F83)</f>
        <v>2350808</v>
      </c>
    </row>
    <row r="85" spans="1:6" x14ac:dyDescent="0.3">
      <c r="A85" s="197" t="s">
        <v>109</v>
      </c>
      <c r="B85" s="197"/>
      <c r="C85" s="197"/>
    </row>
    <row r="94" spans="1:6" x14ac:dyDescent="0.3">
      <c r="C94" s="45"/>
      <c r="D94" s="45"/>
      <c r="E94" s="7"/>
      <c r="F94" s="7"/>
    </row>
  </sheetData>
  <mergeCells count="26">
    <mergeCell ref="A85:C85"/>
    <mergeCell ref="B65:B71"/>
    <mergeCell ref="B72:B73"/>
    <mergeCell ref="B75:B81"/>
    <mergeCell ref="A75:A84"/>
    <mergeCell ref="B82:B83"/>
    <mergeCell ref="A65:A74"/>
    <mergeCell ref="A2:F2"/>
    <mergeCell ref="A25:A34"/>
    <mergeCell ref="B25:B31"/>
    <mergeCell ref="B32:B33"/>
    <mergeCell ref="A45:A54"/>
    <mergeCell ref="A35:A44"/>
    <mergeCell ref="B35:B41"/>
    <mergeCell ref="B15:B21"/>
    <mergeCell ref="B22:B23"/>
    <mergeCell ref="A15:A24"/>
    <mergeCell ref="B42:B43"/>
    <mergeCell ref="B5:B11"/>
    <mergeCell ref="B12:B13"/>
    <mergeCell ref="A5:A14"/>
    <mergeCell ref="B62:B63"/>
    <mergeCell ref="B52:B53"/>
    <mergeCell ref="B45:B51"/>
    <mergeCell ref="A55:A64"/>
    <mergeCell ref="B55:B6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44 F58:F64 F74 F54:F5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2018-03-01T13:12:30Z</cp:lastPrinted>
  <dcterms:created xsi:type="dcterms:W3CDTF">2016-07-19T08:35:01Z</dcterms:created>
  <dcterms:modified xsi:type="dcterms:W3CDTF">2021-06-16T18:24:20Z</dcterms:modified>
</cp:coreProperties>
</file>