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https://d.docs.live.net/532281a3a02a0b05/Υπολογιστής/Στατιστικά Στοιχεία Περιφερειών/Τελικά Περιφερειών GR/"/>
    </mc:Choice>
  </mc:AlternateContent>
  <xr:revisionPtr revIDLastSave="127" documentId="13_ncr:1_{18730A3B-EC85-4958-AA67-06514611FE71}" xr6:coauthVersionLast="46" xr6:coauthVersionMax="46" xr10:uidLastSave="{0E593652-CDA5-4BBA-B5EB-B5533D37F49C}"/>
  <bookViews>
    <workbookView xWindow="-108" yWindow="-108" windowWidth="23256" windowHeight="12576" tabRatio="746" xr2:uid="{00000000-000D-0000-FFFF-FFFF00000000}"/>
  </bookViews>
  <sheets>
    <sheet name="Cover Page" sheetId="8" r:id="rId1"/>
    <sheet name="Explanatory Notes" sheetId="9" r:id="rId2"/>
    <sheet name="Key Figures" sheetId="11" r:id="rId3"/>
    <sheet name="Employment" sheetId="10" r:id="rId4"/>
    <sheet name="Hotel Capacity" sheetId="1" r:id="rId5"/>
    <sheet name="Rooms for Rent Capacity" sheetId="13" r:id="rId6"/>
    <sheet name="Arrivals-Overnights-Occupancy" sheetId="3" r:id="rId7"/>
    <sheet name="Intern-Domestic air Arrivals" sheetId="5" r:id="rId8"/>
    <sheet name="Domestic Traffic in ports" sheetId="7" r:id="rId9"/>
    <sheet name="Cruise Ship Traffic" sheetId="14" r:id="rId10"/>
    <sheet name="Admissions to Museums" sheetId="2" r:id="rId11"/>
    <sheet name="Studies" sheetId="12" r:id="rId12"/>
  </sheets>
  <definedNames>
    <definedName name="_xlnm.Print_Area" localSheetId="10">'Admissions to Museums'!$A$1:$J$15</definedName>
    <definedName name="_xlnm.Print_Area" localSheetId="6">'Arrivals-Overnights-Occupancy'!$A$1:$J$32</definedName>
    <definedName name="_xlnm.Print_Area" localSheetId="0">'Cover Page'!$A$1:$O$26</definedName>
    <definedName name="_xlnm.Print_Area" localSheetId="8">'Domestic Traffic in ports'!$A$1:$H$58</definedName>
    <definedName name="_xlnm.Print_Area" localSheetId="3">Employment!$A$1:$I$18</definedName>
    <definedName name="_xlnm.Print_Area" localSheetId="1">'Explanatory Notes'!$A$1:$O$23</definedName>
    <definedName name="_xlnm.Print_Area" localSheetId="4">'Hotel Capacity'!$A$22:$H$231</definedName>
    <definedName name="_xlnm.Print_Area" localSheetId="7">'Intern-Domestic air Arrivals'!$A$1:$H$148</definedName>
    <definedName name="_xlnm.Print_Titles" localSheetId="7">'Intern-Domestic air Arrivals'!$3:$4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" i="11" l="1"/>
  <c r="F10" i="11"/>
  <c r="E9" i="11"/>
  <c r="D9" i="11"/>
  <c r="C9" i="11"/>
  <c r="G8" i="11"/>
  <c r="F8" i="11"/>
  <c r="G7" i="11"/>
  <c r="F7" i="11"/>
  <c r="H7" i="11" s="1"/>
  <c r="G6" i="11"/>
  <c r="F6" i="11"/>
  <c r="G5" i="11"/>
  <c r="F5" i="11"/>
  <c r="I26" i="14"/>
  <c r="I24" i="14"/>
  <c r="I17" i="14"/>
  <c r="I15" i="14"/>
  <c r="I8" i="14"/>
  <c r="I6" i="14"/>
  <c r="H17" i="5"/>
  <c r="D17" i="5"/>
  <c r="H16" i="5"/>
  <c r="D16" i="5"/>
  <c r="H15" i="5"/>
  <c r="D15" i="5"/>
  <c r="H14" i="5"/>
  <c r="D14" i="5"/>
  <c r="H13" i="5"/>
  <c r="D13" i="5"/>
  <c r="H12" i="5"/>
  <c r="D12" i="5"/>
  <c r="H11" i="5"/>
  <c r="D11" i="5"/>
  <c r="H10" i="5"/>
  <c r="D10" i="5"/>
  <c r="H9" i="5"/>
  <c r="D9" i="5"/>
  <c r="H8" i="5"/>
  <c r="D8" i="5"/>
  <c r="H7" i="5"/>
  <c r="D7" i="5"/>
  <c r="H6" i="5"/>
  <c r="D6" i="5"/>
  <c r="G5" i="5"/>
  <c r="F5" i="5"/>
  <c r="C5" i="5"/>
  <c r="B5" i="5"/>
  <c r="G20" i="1"/>
  <c r="F20" i="1"/>
  <c r="E20" i="1"/>
  <c r="D20" i="1"/>
  <c r="C20" i="1"/>
  <c r="G19" i="1"/>
  <c r="F19" i="1"/>
  <c r="E19" i="1"/>
  <c r="D19" i="1"/>
  <c r="C19" i="1"/>
  <c r="G18" i="1"/>
  <c r="F18" i="1"/>
  <c r="E18" i="1"/>
  <c r="D18" i="1"/>
  <c r="C18" i="1"/>
  <c r="H17" i="1"/>
  <c r="H16" i="1"/>
  <c r="H15" i="1"/>
  <c r="H14" i="1"/>
  <c r="H13" i="1"/>
  <c r="H12" i="1"/>
  <c r="H11" i="1"/>
  <c r="H10" i="1"/>
  <c r="H9" i="1"/>
  <c r="H8" i="1"/>
  <c r="H7" i="1"/>
  <c r="H19" i="1" s="1"/>
  <c r="H6" i="1"/>
  <c r="L26" i="3"/>
  <c r="L27" i="3"/>
  <c r="L28" i="3"/>
  <c r="L29" i="3"/>
  <c r="F9" i="11" l="1"/>
  <c r="H8" i="11"/>
  <c r="H6" i="11"/>
  <c r="H5" i="11"/>
  <c r="G9" i="11"/>
  <c r="H10" i="11"/>
  <c r="H5" i="5"/>
  <c r="D5" i="5"/>
  <c r="H18" i="1"/>
  <c r="H20" i="1"/>
  <c r="L13" i="2"/>
  <c r="L14" i="2"/>
  <c r="H9" i="11" l="1"/>
  <c r="F7" i="7"/>
  <c r="F8" i="7"/>
  <c r="F9" i="7"/>
  <c r="F10" i="7"/>
  <c r="F11" i="7"/>
  <c r="F12" i="7"/>
  <c r="F13" i="7"/>
  <c r="F6" i="7"/>
  <c r="E13" i="7"/>
  <c r="D13" i="7"/>
  <c r="K9" i="10" l="1"/>
  <c r="K10" i="10"/>
  <c r="H30" i="5" l="1"/>
  <c r="D30" i="5"/>
  <c r="H29" i="5"/>
  <c r="D29" i="5"/>
  <c r="H28" i="5"/>
  <c r="D28" i="5"/>
  <c r="H27" i="5"/>
  <c r="D27" i="5"/>
  <c r="H26" i="5"/>
  <c r="D26" i="5"/>
  <c r="H25" i="5"/>
  <c r="D25" i="5"/>
  <c r="H24" i="5"/>
  <c r="D24" i="5"/>
  <c r="H23" i="5"/>
  <c r="D23" i="5"/>
  <c r="H22" i="5"/>
  <c r="D22" i="5"/>
  <c r="H21" i="5"/>
  <c r="D21" i="5"/>
  <c r="H20" i="5"/>
  <c r="D20" i="5"/>
  <c r="H19" i="5"/>
  <c r="D19" i="5"/>
  <c r="D18" i="5" s="1"/>
  <c r="G18" i="5"/>
  <c r="F18" i="5"/>
  <c r="C18" i="5"/>
  <c r="B18" i="5"/>
  <c r="H18" i="5" l="1"/>
  <c r="G22" i="11"/>
  <c r="F22" i="11"/>
  <c r="H22" i="11" s="1"/>
  <c r="E21" i="11"/>
  <c r="D21" i="11"/>
  <c r="G21" i="11" s="1"/>
  <c r="C21" i="11"/>
  <c r="G20" i="11"/>
  <c r="F20" i="11"/>
  <c r="G19" i="11"/>
  <c r="F19" i="11"/>
  <c r="G18" i="11"/>
  <c r="F18" i="11"/>
  <c r="H18" i="11" s="1"/>
  <c r="G17" i="11"/>
  <c r="F17" i="11"/>
  <c r="H20" i="11" l="1"/>
  <c r="H17" i="11"/>
  <c r="H19" i="11"/>
  <c r="F21" i="11"/>
  <c r="H21" i="11" s="1"/>
  <c r="G41" i="1"/>
  <c r="F41" i="1"/>
  <c r="E41" i="1"/>
  <c r="D41" i="1"/>
  <c r="C41" i="1"/>
  <c r="G40" i="1"/>
  <c r="F40" i="1"/>
  <c r="E40" i="1"/>
  <c r="D40" i="1"/>
  <c r="C40" i="1"/>
  <c r="G39" i="1"/>
  <c r="F39" i="1"/>
  <c r="E39" i="1"/>
  <c r="D39" i="1"/>
  <c r="C39" i="1"/>
  <c r="H38" i="1"/>
  <c r="H37" i="1"/>
  <c r="H36" i="1"/>
  <c r="H35" i="1"/>
  <c r="H34" i="1"/>
  <c r="H33" i="1"/>
  <c r="H32" i="1"/>
  <c r="H31" i="1"/>
  <c r="H30" i="1"/>
  <c r="H29" i="1"/>
  <c r="H28" i="1"/>
  <c r="H27" i="1"/>
  <c r="H40" i="1" l="1"/>
  <c r="H39" i="1"/>
  <c r="H41" i="1"/>
  <c r="F20" i="13"/>
  <c r="E20" i="13"/>
  <c r="D20" i="13"/>
  <c r="C20" i="13"/>
  <c r="F19" i="13"/>
  <c r="E19" i="13"/>
  <c r="D19" i="13"/>
  <c r="C19" i="13"/>
  <c r="F18" i="13"/>
  <c r="E18" i="13"/>
  <c r="D18" i="13"/>
  <c r="C18" i="13"/>
  <c r="G17" i="13"/>
  <c r="G16" i="13"/>
  <c r="G15" i="13"/>
  <c r="G14" i="13"/>
  <c r="G13" i="13"/>
  <c r="G12" i="13"/>
  <c r="G11" i="13"/>
  <c r="G20" i="13" s="1"/>
  <c r="G10" i="13"/>
  <c r="G9" i="13"/>
  <c r="G8" i="13"/>
  <c r="G7" i="13"/>
  <c r="G6" i="13"/>
  <c r="G18" i="13" l="1"/>
  <c r="G19" i="13"/>
  <c r="H26" i="14"/>
  <c r="H24" i="14"/>
  <c r="H17" i="14"/>
  <c r="H15" i="14"/>
  <c r="H8" i="14"/>
  <c r="H6" i="14"/>
  <c r="K26" i="3" l="1"/>
  <c r="K27" i="3"/>
  <c r="K28" i="3"/>
  <c r="K29" i="3"/>
  <c r="F53" i="7" l="1"/>
  <c r="F46" i="7"/>
  <c r="F39" i="7"/>
  <c r="F32" i="7"/>
  <c r="F17" i="7"/>
  <c r="E21" i="7" l="1"/>
  <c r="D21" i="7"/>
  <c r="F15" i="7"/>
  <c r="F16" i="7"/>
  <c r="F18" i="7"/>
  <c r="F19" i="7"/>
  <c r="F20" i="7"/>
  <c r="F14" i="7"/>
  <c r="F21" i="7" l="1"/>
  <c r="K13" i="2"/>
  <c r="K14" i="2"/>
  <c r="J5" i="10" l="1"/>
  <c r="J9" i="10" s="1"/>
  <c r="J6" i="10" l="1"/>
  <c r="J10" i="10" s="1"/>
  <c r="E33" i="11"/>
  <c r="D33" i="11"/>
  <c r="C33" i="11"/>
  <c r="G34" i="11"/>
  <c r="F34" i="11"/>
  <c r="G32" i="11"/>
  <c r="F32" i="11"/>
  <c r="G31" i="11"/>
  <c r="F31" i="11"/>
  <c r="G30" i="11"/>
  <c r="F30" i="11"/>
  <c r="G29" i="11"/>
  <c r="F29" i="11"/>
  <c r="G45" i="11"/>
  <c r="F45" i="11"/>
  <c r="G44" i="11"/>
  <c r="F44" i="11"/>
  <c r="H44" i="11" s="1"/>
  <c r="G43" i="11"/>
  <c r="F43" i="11"/>
  <c r="G42" i="11"/>
  <c r="F42" i="11"/>
  <c r="H42" i="11" s="1"/>
  <c r="G41" i="11"/>
  <c r="F41" i="11"/>
  <c r="F54" i="11"/>
  <c r="G54" i="11"/>
  <c r="H54" i="11" s="1"/>
  <c r="F55" i="11"/>
  <c r="G55" i="11"/>
  <c r="F56" i="11"/>
  <c r="G56" i="11"/>
  <c r="F57" i="11"/>
  <c r="H57" i="11" s="1"/>
  <c r="G57" i="11"/>
  <c r="G53" i="11"/>
  <c r="F53" i="11"/>
  <c r="H53" i="11" s="1"/>
  <c r="H56" i="11" l="1"/>
  <c r="H41" i="11"/>
  <c r="H43" i="11"/>
  <c r="H45" i="11"/>
  <c r="H29" i="11"/>
  <c r="G33" i="11"/>
  <c r="H55" i="11"/>
  <c r="H30" i="11"/>
  <c r="H34" i="11"/>
  <c r="F33" i="11"/>
  <c r="H31" i="11"/>
  <c r="H32" i="11"/>
  <c r="G62" i="1"/>
  <c r="F62" i="1"/>
  <c r="E62" i="1"/>
  <c r="D62" i="1"/>
  <c r="C62" i="1"/>
  <c r="G61" i="1"/>
  <c r="F61" i="1"/>
  <c r="E61" i="1"/>
  <c r="D61" i="1"/>
  <c r="C61" i="1"/>
  <c r="G60" i="1"/>
  <c r="F60" i="1"/>
  <c r="E60" i="1"/>
  <c r="D60" i="1"/>
  <c r="C60" i="1"/>
  <c r="H59" i="1"/>
  <c r="H58" i="1"/>
  <c r="H57" i="1"/>
  <c r="H56" i="1"/>
  <c r="H55" i="1"/>
  <c r="H54" i="1"/>
  <c r="H53" i="1"/>
  <c r="H52" i="1"/>
  <c r="H51" i="1"/>
  <c r="H50" i="1"/>
  <c r="H49" i="1"/>
  <c r="H48" i="1"/>
  <c r="H33" i="11" l="1"/>
  <c r="H62" i="1"/>
  <c r="H61" i="1"/>
  <c r="H60" i="1"/>
  <c r="F41" i="13"/>
  <c r="E41" i="13"/>
  <c r="D41" i="13"/>
  <c r="C41" i="13"/>
  <c r="F40" i="13"/>
  <c r="E40" i="13"/>
  <c r="D40" i="13"/>
  <c r="C40" i="13"/>
  <c r="F39" i="13"/>
  <c r="E39" i="13"/>
  <c r="D39" i="13"/>
  <c r="C39" i="13"/>
  <c r="G38" i="13"/>
  <c r="G37" i="13"/>
  <c r="G36" i="13"/>
  <c r="G35" i="13"/>
  <c r="G34" i="13"/>
  <c r="G33" i="13"/>
  <c r="G32" i="13"/>
  <c r="G31" i="13"/>
  <c r="G30" i="13"/>
  <c r="G29" i="13"/>
  <c r="G28" i="13"/>
  <c r="G27" i="13"/>
  <c r="G39" i="13" l="1"/>
  <c r="G41" i="13"/>
  <c r="G40" i="13"/>
  <c r="H43" i="5"/>
  <c r="D43" i="5"/>
  <c r="H42" i="5"/>
  <c r="D42" i="5"/>
  <c r="H41" i="5"/>
  <c r="D41" i="5"/>
  <c r="H40" i="5"/>
  <c r="D40" i="5"/>
  <c r="H39" i="5"/>
  <c r="D39" i="5"/>
  <c r="H38" i="5"/>
  <c r="D38" i="5"/>
  <c r="H37" i="5"/>
  <c r="D37" i="5"/>
  <c r="H36" i="5"/>
  <c r="D36" i="5"/>
  <c r="H35" i="5"/>
  <c r="D35" i="5"/>
  <c r="H34" i="5"/>
  <c r="D34" i="5"/>
  <c r="H33" i="5"/>
  <c r="D33" i="5"/>
  <c r="H32" i="5"/>
  <c r="D32" i="5"/>
  <c r="G31" i="5"/>
  <c r="F31" i="5"/>
  <c r="C31" i="5"/>
  <c r="B31" i="5"/>
  <c r="D31" i="5" l="1"/>
  <c r="H31" i="5"/>
  <c r="G26" i="14" l="1"/>
  <c r="G24" i="14"/>
  <c r="G17" i="14"/>
  <c r="G15" i="14"/>
  <c r="G8" i="14"/>
  <c r="G6" i="14"/>
  <c r="F24" i="7" l="1"/>
  <c r="E29" i="7"/>
  <c r="D29" i="7"/>
  <c r="F28" i="7"/>
  <c r="F27" i="7"/>
  <c r="F26" i="7"/>
  <c r="F23" i="7"/>
  <c r="F22" i="7"/>
  <c r="F29" i="7" l="1"/>
  <c r="J26" i="3"/>
  <c r="J27" i="3"/>
  <c r="J28" i="3"/>
  <c r="J29" i="3"/>
  <c r="J14" i="2" l="1"/>
  <c r="J13" i="2" l="1"/>
  <c r="D46" i="11" l="1"/>
  <c r="E46" i="11"/>
  <c r="C46" i="11"/>
  <c r="F46" i="11" l="1"/>
  <c r="G46" i="11"/>
  <c r="I9" i="10"/>
  <c r="I6" i="10"/>
  <c r="I10" i="10" s="1"/>
  <c r="H46" i="11" l="1"/>
  <c r="G83" i="1"/>
  <c r="F83" i="1"/>
  <c r="E83" i="1"/>
  <c r="D83" i="1"/>
  <c r="C83" i="1"/>
  <c r="G82" i="1"/>
  <c r="F82" i="1"/>
  <c r="E82" i="1"/>
  <c r="D82" i="1"/>
  <c r="C82" i="1"/>
  <c r="G81" i="1"/>
  <c r="F81" i="1"/>
  <c r="E81" i="1"/>
  <c r="D81" i="1"/>
  <c r="C81" i="1"/>
  <c r="H80" i="1"/>
  <c r="H79" i="1"/>
  <c r="H78" i="1"/>
  <c r="H77" i="1"/>
  <c r="H76" i="1"/>
  <c r="H75" i="1"/>
  <c r="H74" i="1"/>
  <c r="H73" i="1"/>
  <c r="H72" i="1"/>
  <c r="H71" i="1"/>
  <c r="H70" i="1"/>
  <c r="H69" i="1"/>
  <c r="H82" i="1" l="1"/>
  <c r="H83" i="1"/>
  <c r="H81" i="1"/>
  <c r="H56" i="5"/>
  <c r="H46" i="5"/>
  <c r="H47" i="5"/>
  <c r="H48" i="5"/>
  <c r="H49" i="5"/>
  <c r="H50" i="5"/>
  <c r="H51" i="5"/>
  <c r="H52" i="5"/>
  <c r="H53" i="5"/>
  <c r="H54" i="5"/>
  <c r="H55" i="5"/>
  <c r="H45" i="5"/>
  <c r="G44" i="5"/>
  <c r="F44" i="5"/>
  <c r="D46" i="5"/>
  <c r="D47" i="5"/>
  <c r="D48" i="5"/>
  <c r="D49" i="5"/>
  <c r="D50" i="5"/>
  <c r="D51" i="5"/>
  <c r="D52" i="5"/>
  <c r="D53" i="5"/>
  <c r="D54" i="5"/>
  <c r="D55" i="5"/>
  <c r="D56" i="5"/>
  <c r="D45" i="5"/>
  <c r="C44" i="5"/>
  <c r="B44" i="5"/>
  <c r="H44" i="5" l="1"/>
  <c r="D44" i="5"/>
  <c r="F26" i="14"/>
  <c r="F24" i="14"/>
  <c r="F17" i="14"/>
  <c r="F15" i="14"/>
  <c r="F8" i="14"/>
  <c r="F6" i="14"/>
  <c r="E26" i="14" l="1"/>
  <c r="D26" i="14"/>
  <c r="C26" i="14"/>
  <c r="E24" i="14"/>
  <c r="D24" i="14"/>
  <c r="C24" i="14"/>
  <c r="E17" i="14"/>
  <c r="D17" i="14"/>
  <c r="C17" i="14"/>
  <c r="E15" i="14"/>
  <c r="D15" i="14"/>
  <c r="C15" i="14"/>
  <c r="E8" i="14"/>
  <c r="D8" i="14"/>
  <c r="C8" i="14"/>
  <c r="E6" i="14"/>
  <c r="D6" i="14"/>
  <c r="C6" i="14"/>
  <c r="I29" i="3" l="1"/>
  <c r="I28" i="3"/>
  <c r="I27" i="3"/>
  <c r="I26" i="3"/>
  <c r="C61" i="13" l="1"/>
  <c r="D61" i="13"/>
  <c r="E61" i="13"/>
  <c r="F61" i="13"/>
  <c r="C62" i="13"/>
  <c r="D62" i="13"/>
  <c r="E62" i="13"/>
  <c r="F62" i="13"/>
  <c r="D60" i="13"/>
  <c r="E60" i="13"/>
  <c r="F60" i="13"/>
  <c r="C60" i="13"/>
  <c r="G56" i="13"/>
  <c r="G55" i="13"/>
  <c r="G54" i="13"/>
  <c r="G50" i="13"/>
  <c r="G49" i="13"/>
  <c r="G48" i="13"/>
  <c r="G53" i="13"/>
  <c r="G52" i="13"/>
  <c r="G51" i="13"/>
  <c r="G59" i="13"/>
  <c r="G58" i="13"/>
  <c r="G57" i="13"/>
  <c r="G60" i="13" l="1"/>
  <c r="G62" i="13"/>
  <c r="G61" i="13"/>
  <c r="E36" i="7"/>
  <c r="D36" i="7"/>
  <c r="F35" i="7"/>
  <c r="F34" i="7"/>
  <c r="F33" i="7"/>
  <c r="F31" i="7"/>
  <c r="F30" i="7"/>
  <c r="F36" i="7" l="1"/>
  <c r="E58" i="11" l="1"/>
  <c r="D58" i="11"/>
  <c r="C58" i="11"/>
  <c r="G58" i="11" l="1"/>
  <c r="F58" i="11"/>
  <c r="H58" i="11" s="1"/>
  <c r="C6" i="10"/>
  <c r="D6" i="10"/>
  <c r="E6" i="10"/>
  <c r="F6" i="10"/>
  <c r="G6" i="10"/>
  <c r="H6" i="10"/>
  <c r="B6" i="10"/>
  <c r="H10" i="10" l="1"/>
  <c r="G10" i="10"/>
  <c r="F10" i="10"/>
  <c r="E10" i="10"/>
  <c r="D10" i="10"/>
  <c r="C10" i="10"/>
  <c r="B10" i="10"/>
  <c r="H9" i="10"/>
  <c r="G9" i="10"/>
  <c r="F9" i="10"/>
  <c r="E9" i="10"/>
  <c r="D9" i="10"/>
  <c r="C9" i="10"/>
  <c r="B9" i="10"/>
  <c r="I14" i="2" l="1"/>
  <c r="I13" i="2"/>
  <c r="D14" i="2" l="1"/>
  <c r="E14" i="2"/>
  <c r="F14" i="2"/>
  <c r="G14" i="2"/>
  <c r="H14" i="2"/>
  <c r="C14" i="2"/>
  <c r="D13" i="2"/>
  <c r="E13" i="2"/>
  <c r="F13" i="2"/>
  <c r="G13" i="2"/>
  <c r="H13" i="2"/>
  <c r="C13" i="2"/>
  <c r="G57" i="5" l="1"/>
  <c r="F57" i="5"/>
  <c r="C57" i="5"/>
  <c r="B57" i="5"/>
  <c r="D57" i="5" l="1"/>
  <c r="H57" i="5"/>
  <c r="G104" i="1" l="1"/>
  <c r="F104" i="1"/>
  <c r="E104" i="1"/>
  <c r="D104" i="1"/>
  <c r="C104" i="1"/>
  <c r="G103" i="1"/>
  <c r="F103" i="1"/>
  <c r="E103" i="1"/>
  <c r="D103" i="1"/>
  <c r="C103" i="1"/>
  <c r="G102" i="1"/>
  <c r="F102" i="1"/>
  <c r="E102" i="1"/>
  <c r="D102" i="1"/>
  <c r="C102" i="1"/>
  <c r="H101" i="1"/>
  <c r="H100" i="1"/>
  <c r="H99" i="1"/>
  <c r="H98" i="1"/>
  <c r="H97" i="1"/>
  <c r="H96" i="1"/>
  <c r="H95" i="1"/>
  <c r="H94" i="1"/>
  <c r="H93" i="1"/>
  <c r="H92" i="1"/>
  <c r="H91" i="1"/>
  <c r="H90" i="1"/>
  <c r="H103" i="1" l="1"/>
  <c r="H104" i="1"/>
  <c r="H102" i="1"/>
  <c r="H26" i="3"/>
  <c r="H27" i="3"/>
  <c r="H28" i="3"/>
  <c r="H29" i="3"/>
  <c r="C135" i="5" l="1"/>
  <c r="B135" i="5"/>
  <c r="C122" i="5"/>
  <c r="B122" i="5"/>
  <c r="C109" i="5"/>
  <c r="B109" i="5"/>
  <c r="C96" i="5"/>
  <c r="B96" i="5"/>
  <c r="C83" i="5"/>
  <c r="B83" i="5"/>
  <c r="C70" i="5"/>
  <c r="B70" i="5"/>
  <c r="H137" i="5" l="1"/>
  <c r="H138" i="5"/>
  <c r="H139" i="5"/>
  <c r="H140" i="5"/>
  <c r="H141" i="5"/>
  <c r="H142" i="5"/>
  <c r="H143" i="5"/>
  <c r="H144" i="5"/>
  <c r="H145" i="5"/>
  <c r="H146" i="5"/>
  <c r="H147" i="5"/>
  <c r="H136" i="5"/>
  <c r="G135" i="5"/>
  <c r="F135" i="5"/>
  <c r="H124" i="5"/>
  <c r="H125" i="5"/>
  <c r="H126" i="5"/>
  <c r="H127" i="5"/>
  <c r="H128" i="5"/>
  <c r="H129" i="5"/>
  <c r="H130" i="5"/>
  <c r="H131" i="5"/>
  <c r="H132" i="5"/>
  <c r="H133" i="5"/>
  <c r="H134" i="5"/>
  <c r="H123" i="5"/>
  <c r="G122" i="5"/>
  <c r="F122" i="5"/>
  <c r="G109" i="5"/>
  <c r="F109" i="5"/>
  <c r="G96" i="5"/>
  <c r="F96" i="5"/>
  <c r="H85" i="5"/>
  <c r="H86" i="5"/>
  <c r="H87" i="5"/>
  <c r="H88" i="5"/>
  <c r="H89" i="5"/>
  <c r="H90" i="5"/>
  <c r="H91" i="5"/>
  <c r="H92" i="5"/>
  <c r="H93" i="5"/>
  <c r="H94" i="5"/>
  <c r="H95" i="5"/>
  <c r="H84" i="5"/>
  <c r="G83" i="5"/>
  <c r="F83" i="5"/>
  <c r="H72" i="5"/>
  <c r="H73" i="5"/>
  <c r="H74" i="5"/>
  <c r="H75" i="5"/>
  <c r="H76" i="5"/>
  <c r="H77" i="5"/>
  <c r="H78" i="5"/>
  <c r="H79" i="5"/>
  <c r="H80" i="5"/>
  <c r="H81" i="5"/>
  <c r="H82" i="5"/>
  <c r="G70" i="5"/>
  <c r="F70" i="5"/>
  <c r="H121" i="5"/>
  <c r="H120" i="5"/>
  <c r="H119" i="5"/>
  <c r="H118" i="5"/>
  <c r="H117" i="5"/>
  <c r="H116" i="5"/>
  <c r="H115" i="5"/>
  <c r="H114" i="5"/>
  <c r="H113" i="5"/>
  <c r="H112" i="5"/>
  <c r="H111" i="5"/>
  <c r="H110" i="5"/>
  <c r="H108" i="5"/>
  <c r="H107" i="5"/>
  <c r="H106" i="5"/>
  <c r="H105" i="5"/>
  <c r="H104" i="5"/>
  <c r="H103" i="5"/>
  <c r="H102" i="5"/>
  <c r="H101" i="5"/>
  <c r="H100" i="5"/>
  <c r="H99" i="5"/>
  <c r="H98" i="5"/>
  <c r="H97" i="5"/>
  <c r="H71" i="5"/>
  <c r="H96" i="5" l="1"/>
  <c r="H135" i="5"/>
  <c r="H122" i="5"/>
  <c r="H109" i="5"/>
  <c r="H83" i="5"/>
  <c r="H70" i="5"/>
  <c r="D137" i="5" l="1"/>
  <c r="D138" i="5"/>
  <c r="D139" i="5"/>
  <c r="D140" i="5"/>
  <c r="D141" i="5"/>
  <c r="D142" i="5"/>
  <c r="D143" i="5"/>
  <c r="D144" i="5"/>
  <c r="D145" i="5"/>
  <c r="D146" i="5"/>
  <c r="D147" i="5"/>
  <c r="D136" i="5"/>
  <c r="D124" i="5"/>
  <c r="D125" i="5"/>
  <c r="D126" i="5"/>
  <c r="D127" i="5"/>
  <c r="D128" i="5"/>
  <c r="D129" i="5"/>
  <c r="D130" i="5"/>
  <c r="D131" i="5"/>
  <c r="D132" i="5"/>
  <c r="D133" i="5"/>
  <c r="D134" i="5"/>
  <c r="D123" i="5"/>
  <c r="D111" i="5"/>
  <c r="D112" i="5"/>
  <c r="D113" i="5"/>
  <c r="D114" i="5"/>
  <c r="D115" i="5"/>
  <c r="D116" i="5"/>
  <c r="D117" i="5"/>
  <c r="D118" i="5"/>
  <c r="D119" i="5"/>
  <c r="D120" i="5"/>
  <c r="D121" i="5"/>
  <c r="D110" i="5"/>
  <c r="D98" i="5"/>
  <c r="D99" i="5"/>
  <c r="D100" i="5"/>
  <c r="D101" i="5"/>
  <c r="D102" i="5"/>
  <c r="D103" i="5"/>
  <c r="D104" i="5"/>
  <c r="D105" i="5"/>
  <c r="D106" i="5"/>
  <c r="D107" i="5"/>
  <c r="D108" i="5"/>
  <c r="D97" i="5"/>
  <c r="D85" i="5"/>
  <c r="D86" i="5"/>
  <c r="D87" i="5"/>
  <c r="D88" i="5"/>
  <c r="D89" i="5"/>
  <c r="D90" i="5"/>
  <c r="D91" i="5"/>
  <c r="D92" i="5"/>
  <c r="D93" i="5"/>
  <c r="D94" i="5"/>
  <c r="D95" i="5"/>
  <c r="D84" i="5"/>
  <c r="D72" i="5"/>
  <c r="D73" i="5"/>
  <c r="D74" i="5"/>
  <c r="D75" i="5"/>
  <c r="D76" i="5"/>
  <c r="D77" i="5"/>
  <c r="D78" i="5"/>
  <c r="D79" i="5"/>
  <c r="D80" i="5"/>
  <c r="D81" i="5"/>
  <c r="D82" i="5"/>
  <c r="D71" i="5"/>
  <c r="D70" i="5" l="1"/>
  <c r="D83" i="5"/>
  <c r="D96" i="5"/>
  <c r="D109" i="5"/>
  <c r="D122" i="5"/>
  <c r="D135" i="5"/>
  <c r="D29" i="3"/>
  <c r="E29" i="3"/>
  <c r="F29" i="3"/>
  <c r="G29" i="3"/>
  <c r="C29" i="3"/>
  <c r="D27" i="3"/>
  <c r="E27" i="3"/>
  <c r="F27" i="3"/>
  <c r="G27" i="3"/>
  <c r="C27" i="3"/>
  <c r="D50" i="7" l="1"/>
  <c r="D57" i="7"/>
  <c r="E50" i="7"/>
  <c r="E57" i="7"/>
  <c r="E43" i="7" l="1"/>
  <c r="D43" i="7"/>
  <c r="F42" i="7"/>
  <c r="F41" i="7"/>
  <c r="F40" i="7"/>
  <c r="F38" i="7"/>
  <c r="F37" i="7"/>
  <c r="F49" i="7"/>
  <c r="F48" i="7"/>
  <c r="F47" i="7"/>
  <c r="F45" i="7"/>
  <c r="F44" i="7"/>
  <c r="F56" i="7"/>
  <c r="F55" i="7"/>
  <c r="F54" i="7"/>
  <c r="F52" i="7"/>
  <c r="F51" i="7"/>
  <c r="F43" i="7" l="1"/>
  <c r="F50" i="7"/>
  <c r="F57" i="7"/>
  <c r="D28" i="3"/>
  <c r="E28" i="3"/>
  <c r="F28" i="3"/>
  <c r="G28" i="3"/>
  <c r="C28" i="3"/>
  <c r="D26" i="3"/>
  <c r="E26" i="3"/>
  <c r="F26" i="3"/>
  <c r="G26" i="3"/>
  <c r="C26" i="3"/>
  <c r="D230" i="1"/>
  <c r="E230" i="1"/>
  <c r="F230" i="1"/>
  <c r="G230" i="1"/>
  <c r="C230" i="1"/>
  <c r="D229" i="1"/>
  <c r="E229" i="1"/>
  <c r="F229" i="1"/>
  <c r="G229" i="1"/>
  <c r="C229" i="1"/>
  <c r="D228" i="1"/>
  <c r="E228" i="1"/>
  <c r="F228" i="1"/>
  <c r="G228" i="1"/>
  <c r="C228" i="1"/>
  <c r="H227" i="1"/>
  <c r="H226" i="1"/>
  <c r="H225" i="1"/>
  <c r="D209" i="1"/>
  <c r="E209" i="1"/>
  <c r="F209" i="1"/>
  <c r="G209" i="1"/>
  <c r="C209" i="1"/>
  <c r="D208" i="1"/>
  <c r="E208" i="1"/>
  <c r="F208" i="1"/>
  <c r="G208" i="1"/>
  <c r="C208" i="1"/>
  <c r="D207" i="1"/>
  <c r="E207" i="1"/>
  <c r="F207" i="1"/>
  <c r="G207" i="1"/>
  <c r="C207" i="1"/>
  <c r="H206" i="1"/>
  <c r="H205" i="1"/>
  <c r="H204" i="1"/>
  <c r="D188" i="1"/>
  <c r="E188" i="1"/>
  <c r="F188" i="1"/>
  <c r="G188" i="1"/>
  <c r="C188" i="1"/>
  <c r="D187" i="1"/>
  <c r="E187" i="1"/>
  <c r="F187" i="1"/>
  <c r="G187" i="1"/>
  <c r="C187" i="1"/>
  <c r="D186" i="1"/>
  <c r="E186" i="1"/>
  <c r="F186" i="1"/>
  <c r="G186" i="1"/>
  <c r="C186" i="1"/>
  <c r="H185" i="1"/>
  <c r="H184" i="1"/>
  <c r="H183" i="1"/>
  <c r="D167" i="1"/>
  <c r="E167" i="1"/>
  <c r="F167" i="1"/>
  <c r="G167" i="1"/>
  <c r="C167" i="1"/>
  <c r="D166" i="1"/>
  <c r="E166" i="1"/>
  <c r="F166" i="1"/>
  <c r="G166" i="1"/>
  <c r="C166" i="1"/>
  <c r="D165" i="1"/>
  <c r="E165" i="1"/>
  <c r="F165" i="1"/>
  <c r="G165" i="1"/>
  <c r="C165" i="1"/>
  <c r="H164" i="1"/>
  <c r="H163" i="1"/>
  <c r="H162" i="1"/>
  <c r="D146" i="1"/>
  <c r="E146" i="1"/>
  <c r="F146" i="1"/>
  <c r="G146" i="1"/>
  <c r="C146" i="1"/>
  <c r="D145" i="1"/>
  <c r="E145" i="1"/>
  <c r="F145" i="1"/>
  <c r="G145" i="1"/>
  <c r="C145" i="1"/>
  <c r="D144" i="1"/>
  <c r="E144" i="1"/>
  <c r="F144" i="1"/>
  <c r="G144" i="1"/>
  <c r="C144" i="1"/>
  <c r="H142" i="1"/>
  <c r="H143" i="1"/>
  <c r="H141" i="1"/>
  <c r="D125" i="1"/>
  <c r="E125" i="1"/>
  <c r="F125" i="1"/>
  <c r="G125" i="1"/>
  <c r="D124" i="1"/>
  <c r="E124" i="1"/>
  <c r="F124" i="1"/>
  <c r="G124" i="1"/>
  <c r="D123" i="1"/>
  <c r="E123" i="1"/>
  <c r="F123" i="1"/>
  <c r="G123" i="1"/>
  <c r="C125" i="1"/>
  <c r="C124" i="1"/>
  <c r="C123" i="1"/>
  <c r="H122" i="1"/>
  <c r="H121" i="1"/>
  <c r="H120" i="1"/>
  <c r="H217" i="1" l="1"/>
  <c r="H218" i="1"/>
  <c r="H219" i="1"/>
  <c r="H220" i="1"/>
  <c r="H221" i="1"/>
  <c r="H222" i="1"/>
  <c r="H223" i="1"/>
  <c r="H224" i="1"/>
  <c r="H216" i="1"/>
  <c r="H196" i="1"/>
  <c r="H197" i="1"/>
  <c r="H198" i="1"/>
  <c r="H199" i="1"/>
  <c r="H200" i="1"/>
  <c r="H201" i="1"/>
  <c r="H202" i="1"/>
  <c r="H203" i="1"/>
  <c r="H195" i="1"/>
  <c r="H175" i="1"/>
  <c r="H176" i="1"/>
  <c r="H177" i="1"/>
  <c r="H178" i="1"/>
  <c r="H179" i="1"/>
  <c r="H180" i="1"/>
  <c r="H181" i="1"/>
  <c r="H182" i="1"/>
  <c r="H174" i="1"/>
  <c r="H154" i="1"/>
  <c r="H155" i="1"/>
  <c r="H156" i="1"/>
  <c r="H157" i="1"/>
  <c r="H158" i="1"/>
  <c r="H159" i="1"/>
  <c r="H160" i="1"/>
  <c r="H161" i="1"/>
  <c r="H153" i="1"/>
  <c r="H133" i="1"/>
  <c r="H134" i="1"/>
  <c r="H135" i="1"/>
  <c r="H136" i="1"/>
  <c r="H137" i="1"/>
  <c r="H138" i="1"/>
  <c r="H139" i="1"/>
  <c r="H140" i="1"/>
  <c r="H132" i="1"/>
  <c r="H112" i="1"/>
  <c r="H113" i="1"/>
  <c r="H114" i="1"/>
  <c r="H115" i="1"/>
  <c r="H116" i="1"/>
  <c r="H117" i="1"/>
  <c r="H118" i="1"/>
  <c r="H119" i="1"/>
  <c r="H111" i="1"/>
  <c r="H228" i="1" l="1"/>
  <c r="H229" i="1"/>
  <c r="H207" i="1"/>
  <c r="H208" i="1"/>
  <c r="H186" i="1"/>
  <c r="H165" i="1"/>
  <c r="H145" i="1"/>
  <c r="H144" i="1"/>
  <c r="H124" i="1"/>
  <c r="H123" i="1"/>
  <c r="H125" i="1"/>
  <c r="H230" i="1"/>
  <c r="H209" i="1"/>
  <c r="H188" i="1"/>
  <c r="H187" i="1"/>
  <c r="H166" i="1"/>
  <c r="H167" i="1"/>
  <c r="H146" i="1"/>
</calcChain>
</file>

<file path=xl/sharedStrings.xml><?xml version="1.0" encoding="utf-8"?>
<sst xmlns="http://schemas.openxmlformats.org/spreadsheetml/2006/main" count="942" uniqueCount="136">
  <si>
    <t>Μονάδες</t>
  </si>
  <si>
    <t>Δωμάτια</t>
  </si>
  <si>
    <t>Κλίνες</t>
  </si>
  <si>
    <t>1*</t>
  </si>
  <si>
    <t>Σύνολο</t>
  </si>
  <si>
    <t xml:space="preserve">Μουσεία </t>
  </si>
  <si>
    <t>Αρχαιολογικοί χώροι</t>
  </si>
  <si>
    <t xml:space="preserve">Διανυκτερεύσεις αλλοδαπών </t>
  </si>
  <si>
    <t>Καρδίτσα</t>
  </si>
  <si>
    <t>Τρίκαλα</t>
  </si>
  <si>
    <t>Λάρισα</t>
  </si>
  <si>
    <t>Μαγνησία</t>
  </si>
  <si>
    <t>Κάρδιτσα</t>
  </si>
  <si>
    <t>Ιανουάριος</t>
  </si>
  <si>
    <t>Φεβρουάριος</t>
  </si>
  <si>
    <t>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</si>
  <si>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</si>
  <si>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</si>
  <si>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</si>
  <si>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</si>
  <si>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</si>
  <si>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</si>
  <si>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</si>
  <si>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</si>
  <si>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</si>
  <si>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Βόλος</t>
  </si>
  <si>
    <t>Σκιάθος</t>
  </si>
  <si>
    <t>ΕΤΟΣ</t>
  </si>
  <si>
    <t>ΔΙΑΚΙΝΗΘΕΝΤΕΣ ΚΑΤΑ ΤΗΝ ΑΠΟΒΙΒΑΣΗ (ΚΑΤΑΠΛΟΙ)</t>
  </si>
  <si>
    <t>ΔΙΑΚΙΝΗΘΕΝΤΕΣ ΚΑΤΑ ΤΗΝ ΕΠΙΒΙΒΑΣΗ (ΑΠΟΠΛΟΙ)</t>
  </si>
  <si>
    <t>ΣΥΝΟΛΑ ΔΙΑΚΙΝΗΘΕΝΤΩΝ</t>
  </si>
  <si>
    <t>ΕΠΙΒΑΤΕΣ ΜΕ Ε/Γ - Ο/Γ</t>
  </si>
  <si>
    <t>ΕΠΙΒΑΤΩΝ ΜΕ Ε/Γ - Ο/Γ</t>
  </si>
  <si>
    <t>Λιμάνι</t>
  </si>
  <si>
    <t>Σύνολο Περιφέρειας</t>
  </si>
  <si>
    <t>Γλώσσα Σκοπέλου</t>
  </si>
  <si>
    <t xml:space="preserve">Αγιόκαμπος </t>
  </si>
  <si>
    <t>Λάρισας</t>
  </si>
  <si>
    <t>Μαγνησίας</t>
  </si>
  <si>
    <t xml:space="preserve">Αλόννησος </t>
  </si>
  <si>
    <t xml:space="preserve">Σκιάθος </t>
  </si>
  <si>
    <t xml:space="preserve">Σκόπελος </t>
  </si>
  <si>
    <t xml:space="preserve">Διανυκτερεύσεις ημεδαπών </t>
  </si>
  <si>
    <t>Διεθνείς αεροπορικές αφίξεις</t>
  </si>
  <si>
    <t>Πληρότητα</t>
  </si>
  <si>
    <t>Πληρότητα Σποράδων</t>
  </si>
  <si>
    <t>Πληρότητα Ηπειρωτικής Μαγνησίας</t>
  </si>
  <si>
    <t>5*</t>
  </si>
  <si>
    <t>4*</t>
  </si>
  <si>
    <t>3*</t>
  </si>
  <si>
    <t>2*</t>
  </si>
  <si>
    <t xml:space="preserve">Σύνολο </t>
  </si>
  <si>
    <t>Περιφερειακή Ενότητα</t>
  </si>
  <si>
    <t xml:space="preserve">Περιφερειακές Ενότητες </t>
  </si>
  <si>
    <t>Περιφερειακές Ενότητες</t>
  </si>
  <si>
    <t>Αεροπορικές αφίξεις εσωτερικού</t>
  </si>
  <si>
    <r>
      <t xml:space="preserve">1) </t>
    </r>
    <r>
      <rPr>
        <sz val="8"/>
        <rFont val="Tahoma"/>
        <family val="2"/>
        <charset val="161"/>
      </rPr>
      <t>Η Έρευνα Εργατικού Δυναμικού είναι δειγματοληπτική και διεξάγεται από την ΕΛΣΤΑΤ</t>
    </r>
  </si>
  <si>
    <r>
      <t xml:space="preserve">2) </t>
    </r>
    <r>
      <rPr>
        <sz val="8"/>
        <rFont val="Tahoma"/>
        <family val="2"/>
        <charset val="161"/>
      </rPr>
      <t>Ως απασχολούμενοι ορίζονται τα άτομα ηλικίας 15 ετών και άνω, τα οποία την εβδομάδα αναφοράς είτε εργάστηκαν έστω και μια ώρα με σκοπό την αμοιβή ή το κέρδος, είτε εργάστηκαν στην οικογενειακή επιχείρηση, είτε δεν εργάστηκαν αλλά είχαν μια εργασία ή επιχείρηση από την οποία απουσίαζαν προσωρινά.</t>
    </r>
    <r>
      <rPr>
        <b/>
        <sz val="8"/>
        <rFont val="Tahoma"/>
        <family val="2"/>
        <charset val="161"/>
      </rPr>
      <t xml:space="preserve">
</t>
    </r>
  </si>
  <si>
    <t xml:space="preserve">Περιφέρειες </t>
  </si>
  <si>
    <t xml:space="preserve"> Χώρες Προέλευσης</t>
  </si>
  <si>
    <t>Επισκέψεις (σε χιλ.)</t>
  </si>
  <si>
    <t>Εισπράξεις (σε εκ. €)</t>
  </si>
  <si>
    <t xml:space="preserve">Διανυκτερεύσεις (σε χιλ.) </t>
  </si>
  <si>
    <t>Μέση Διάρκεια Παραμονής</t>
  </si>
  <si>
    <t>Ην. Βασίλειο</t>
  </si>
  <si>
    <t>Γερμανία</t>
  </si>
  <si>
    <t>Λοιπές</t>
  </si>
  <si>
    <t>% επί του συνόλου</t>
  </si>
  <si>
    <t>Βασικά Μεγέθη Εισερχόμενου Τουρισμού της Περιφέρειας Θεσσαλίας 2016</t>
  </si>
  <si>
    <t>Ιταλία</t>
  </si>
  <si>
    <t>Ρουμανία</t>
  </si>
  <si>
    <t>Α/Α</t>
  </si>
  <si>
    <t>Μελέτες</t>
  </si>
  <si>
    <t>Πρωτοβουλίες ανάπτυξης του τουριστικού κλάδου και αντιμετώπισης του φαινομένου της εποχικότητας του τουρισμού</t>
  </si>
  <si>
    <t>Μελέτη εξειδίκευσης των τουριστικών προϊόντων και υπηρεσιών</t>
  </si>
  <si>
    <t>4Κ</t>
  </si>
  <si>
    <t>3Κ</t>
  </si>
  <si>
    <t>2Κ</t>
  </si>
  <si>
    <t>1Κ</t>
  </si>
  <si>
    <t>Δαπάνη/ Επίσκεψη   (σε €)</t>
  </si>
  <si>
    <t>Δαπάνη/ Διανυκτέρευση     (σε €)</t>
  </si>
  <si>
    <t>Κίνηση Κρουαζιερόπλοιων στο λιμάνι του Βόλου</t>
  </si>
  <si>
    <t>Κίνηση Κρουαζιερόπλοιων στο λιμάνι της Σκιάθου</t>
  </si>
  <si>
    <t>Κίνηση Κρουαζιερόπλοιων στο λιμάνι της Σκοπέλου</t>
  </si>
  <si>
    <t xml:space="preserve">Αφίξεις αλλοδαπών </t>
  </si>
  <si>
    <t>Αφίξεις ημεδαπών</t>
  </si>
  <si>
    <t>Αφίξεις αλλοδαπών</t>
  </si>
  <si>
    <t xml:space="preserve">Αφίξεις ημεδαπών </t>
  </si>
  <si>
    <t>Βασικά Μεγέθη Εισερχόμενου Τουρισμού της Περιφέρειας Θεσσαλίας 2017</t>
  </si>
  <si>
    <t>Αγνώντας Σκοπέλου</t>
  </si>
  <si>
    <t>Βασικά Τουριστικά Μεγέθη της Περιφέρειας Θεσσαλίας</t>
  </si>
  <si>
    <r>
      <t xml:space="preserve">Πηγή: </t>
    </r>
    <r>
      <rPr>
        <sz val="8"/>
        <color theme="4"/>
        <rFont val="Tahoma"/>
        <family val="2"/>
        <charset val="161"/>
      </rPr>
      <t>Έρευνα Συνόρων της ΤτΕ, Επεξεργασία INSETE Intelligence</t>
    </r>
  </si>
  <si>
    <t xml:space="preserve">Θεσσαλία </t>
  </si>
  <si>
    <t>Λοιποί κλάδοι</t>
  </si>
  <si>
    <t>Σύνολο απασχόλησης</t>
  </si>
  <si>
    <t>Σύνολο Χώρας</t>
  </si>
  <si>
    <t>% Λοιπών κλάδων επί του συνόλου Περιφέρειας</t>
  </si>
  <si>
    <r>
      <t xml:space="preserve">Πηγή: </t>
    </r>
    <r>
      <rPr>
        <sz val="8"/>
        <color theme="4"/>
        <rFont val="Tahoma"/>
        <family val="2"/>
        <charset val="161"/>
      </rPr>
      <t>Έρευνα Εργατικού Δυναμικού ΕΛΣΤΑΤ - Επεξεργασία INSETE Intelligence</t>
    </r>
  </si>
  <si>
    <t xml:space="preserve">ΠΕΡΙΦΕΡΕΙΑ ΘΕΣΣΑΛΙΑΣ </t>
  </si>
  <si>
    <t xml:space="preserve">Ξενοδοχειακό δυναμικό 2017 </t>
  </si>
  <si>
    <t>Ενοικιαζόμενα δωμάτια 2017</t>
  </si>
  <si>
    <r>
      <rPr>
        <b/>
        <sz val="8"/>
        <color theme="4"/>
        <rFont val="Tahoma"/>
        <family val="2"/>
        <charset val="161"/>
      </rPr>
      <t>Πηγή:</t>
    </r>
    <r>
      <rPr>
        <sz val="8"/>
        <color theme="4"/>
        <rFont val="Tahoma"/>
        <family val="2"/>
        <charset val="161"/>
      </rPr>
      <t xml:space="preserve"> ΕΛ.ΣΤΑΤ - Επεξεργασία INSETE Intelligence</t>
    </r>
  </si>
  <si>
    <t xml:space="preserve">Κρουαζιερόπλοια </t>
  </si>
  <si>
    <t xml:space="preserve">% μεταβολή </t>
  </si>
  <si>
    <t xml:space="preserve">Επιβάτες </t>
  </si>
  <si>
    <r>
      <rPr>
        <b/>
        <sz val="8"/>
        <color theme="4"/>
        <rFont val="Tahoma"/>
        <family val="2"/>
        <charset val="161"/>
      </rPr>
      <t>Πηγή:</t>
    </r>
    <r>
      <rPr>
        <sz val="8"/>
        <color theme="4"/>
        <rFont val="Tahoma"/>
        <family val="2"/>
        <charset val="161"/>
      </rPr>
      <t xml:space="preserve"> Ένωση Λιμένων Ελλάδος - Επεξεργασία INSETE Intelligence</t>
    </r>
  </si>
  <si>
    <t>Πηγή: Ένωση Λιμένων Ελλάδος - Επεξεργασία INSETE Intelligence</t>
  </si>
  <si>
    <t xml:space="preserve">Ξενοδοχειακό δυναμικό 2016 </t>
  </si>
  <si>
    <t xml:space="preserve">Ξενοδοχειακό δυναμικό 2015 </t>
  </si>
  <si>
    <t xml:space="preserve">Ξενοδοχειακό δυναμικό 2014 </t>
  </si>
  <si>
    <t xml:space="preserve">Ξενοδοχειακό δυναμικό 2013 </t>
  </si>
  <si>
    <t xml:space="preserve">Ξενοδοχειακό δυναμικό 2012 </t>
  </si>
  <si>
    <t xml:space="preserve">Ξενοδοχειακό δυναμικό 2011 </t>
  </si>
  <si>
    <t xml:space="preserve">Ξενοδοχειακό δυναμικό 2010 </t>
  </si>
  <si>
    <t>Ενότητα</t>
  </si>
  <si>
    <t>Ενοικιαζόμενα δωμάτια 2018</t>
  </si>
  <si>
    <t xml:space="preserve">Ενότητα </t>
  </si>
  <si>
    <t>Τρικάλων</t>
  </si>
  <si>
    <t>Καρδίτσας</t>
  </si>
  <si>
    <t xml:space="preserve">Ξενοδοχειακό δυναμικό 2018 </t>
  </si>
  <si>
    <t>Βασικά Μεγέθη Εισερχόμενου Τουρισμού της Περιφέρειας Θεσσαλίας 2018</t>
  </si>
  <si>
    <r>
      <rPr>
        <b/>
        <sz val="8"/>
        <color rgb="FF0070C0"/>
        <rFont val="Tahoma"/>
        <family val="2"/>
        <charset val="161"/>
      </rPr>
      <t>Πηγή</t>
    </r>
    <r>
      <rPr>
        <sz val="8"/>
        <color rgb="FF0070C0"/>
        <rFont val="Tahoma"/>
        <family val="2"/>
        <charset val="161"/>
      </rPr>
      <t>: Ξενοδοχειακό Επιμελητήριο Ελλάδας - Επεξεργασία INSETE Intelligence</t>
    </r>
  </si>
  <si>
    <r>
      <rPr>
        <b/>
        <sz val="8"/>
        <color rgb="FF002060"/>
        <rFont val="Tahoma"/>
        <family val="2"/>
        <charset val="161"/>
      </rPr>
      <t>Πηγή:</t>
    </r>
    <r>
      <rPr>
        <sz val="8"/>
        <color rgb="FF002060"/>
        <rFont val="Tahoma"/>
        <family val="2"/>
        <charset val="161"/>
      </rPr>
      <t xml:space="preserve"> MHTE - Επεξεργασία INSETE Intelligence</t>
    </r>
  </si>
  <si>
    <r>
      <t xml:space="preserve">Πηγή: </t>
    </r>
    <r>
      <rPr>
        <sz val="8"/>
        <color theme="4"/>
        <rFont val="Tahoma"/>
        <family val="2"/>
        <charset val="161"/>
      </rPr>
      <t>YΠΑ, Επεξεργασία INSETE Intelligence</t>
    </r>
  </si>
  <si>
    <t>Ενοικιαζόμενα δωμάτια 2019</t>
  </si>
  <si>
    <t xml:space="preserve">Ξενοδοχειακό δυναμικό 2019 </t>
  </si>
  <si>
    <t>Δραστηριότητες υπηρεσιών παροχής καταλύματος και εστίασης</t>
  </si>
  <si>
    <t>% Υπηρεσιών επί του συνόλου Περιφέρειας</t>
  </si>
  <si>
    <t>Βασικά Μεγέθη Εισερχόμενου Τουρισμού της Περιφέρειας Θεσσαλίας 2019</t>
  </si>
  <si>
    <t>Η απασχόληση στην Περιφέρεια Θεσσαλίας 2010 - 2019 (σε χιλ.)</t>
  </si>
  <si>
    <t>ΔΙΑΚΙΝΗΘΕΝΤΕΣ ΕΣΩΤΕΡΙΚΟΥ 2013-2019</t>
  </si>
  <si>
    <t>ΠΕΡΙΦΕΡΕΙΑ ΘΕΣΣΑΛΙΑΣ: Επισκέπτες σε Μουσεία / Αρχαιολογικούς χώρους 2010-2019</t>
  </si>
  <si>
    <t>ΠΕΡΙΦΕΡΕΙΑ ΘΕΣΣΑΛΙΑΣ: στοιχεία αφίξεων, διανυκτερεύσεων και πληρότητας σε ξενοδοχειακά καταλύματα, 2010-2019</t>
  </si>
  <si>
    <r>
      <rPr>
        <b/>
        <sz val="8"/>
        <color theme="4"/>
        <rFont val="Tahoma"/>
        <family val="2"/>
        <charset val="161"/>
      </rPr>
      <t>Πηγή:</t>
    </r>
    <r>
      <rPr>
        <sz val="8"/>
        <color rgb="FF5B9BD5"/>
        <rFont val="Tahoma"/>
        <family val="2"/>
        <charset val="161"/>
      </rPr>
      <t xml:space="preserve"> ΕΛ.ΣΤΑΤ - Επεξεργασία INSETE Intelligence, Τα στοιχεία για τα έτη 2010-2017 προκύπτουν από μέρος των συνολικά διαθέσιµων κλινών - η εκτίµηση και προβολή των αποτελεσµάτων γίνεται στο 80% των διαθέσιμων κλινών λόγω έλλειψης της πληροφορίας των µηνών λειτουργίας του κάθε καταλύµατος µέσα στο έτος. Τα στοιχεία για τα έτη 2018-2019 λόγω αλλαγής της μεθοδολογίας προκύπτουν από το 100% των διαθέσιμων κλινών</t>
    </r>
  </si>
  <si>
    <t xml:space="preserve">Ξενοδοχειακό δυναμικό 2020 </t>
  </si>
  <si>
    <t>Βασικά Μεγέθη Εισερχόμενου Τουρισμού της Περιφέρειας Θεσσαλίας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</si>
</sst>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_€_-;\-* #,##0.00\ _€_-;_-* &quot;-&quot;??\ _€_-;_-@_-"/>
    <numFmt numFmtId="165" formatCode="0.0%"/>
    <numFmt numFmtId="166" formatCode="#,##0.0"/>
    <numFmt numFmtId="167" formatCode="0.0"/>
  </numFmts>
  <fonts count="33" x14ac:knownFonts="1">
    <font>
      <sz val="11"/>
      <color theme="1"/>
      <name val="Calibri"/>
      <family val="2"/>
      <charset val="161"/>
      <scheme val="minor"/>
    </font>
    <font>
      <i/>
      <sz val="8"/>
      <color theme="4"/>
      <name val="Calibri"/>
      <family val="2"/>
      <charset val="161"/>
      <scheme val="minor"/>
    </font>
    <font>
      <sz val="10"/>
      <color rgb="FF000000"/>
      <name val="Times New Roman"/>
      <family val="1"/>
      <charset val="161"/>
    </font>
    <font>
      <sz val="9"/>
      <color theme="4"/>
      <name val="Tahoma"/>
      <family val="2"/>
      <charset val="161"/>
    </font>
    <font>
      <i/>
      <sz val="8"/>
      <color theme="4"/>
      <name val="Tahoma"/>
      <family val="2"/>
      <charset val="161"/>
    </font>
    <font>
      <b/>
      <i/>
      <sz val="8"/>
      <color theme="4"/>
      <name val="Tahoma"/>
      <family val="2"/>
      <charset val="161"/>
    </font>
    <font>
      <b/>
      <sz val="9"/>
      <color theme="0"/>
      <name val="Tahoma"/>
      <family val="2"/>
      <charset val="161"/>
    </font>
    <font>
      <b/>
      <sz val="9"/>
      <color theme="1"/>
      <name val="Tahoma"/>
      <family val="2"/>
      <charset val="161"/>
    </font>
    <font>
      <sz val="9"/>
      <color theme="1"/>
      <name val="Tahoma"/>
      <family val="2"/>
      <charset val="161"/>
    </font>
    <font>
      <sz val="8"/>
      <color theme="4"/>
      <name val="Tahoma"/>
      <family val="2"/>
      <charset val="161"/>
    </font>
    <font>
      <b/>
      <sz val="9"/>
      <color rgb="FF000000"/>
      <name val="Tahoma"/>
      <family val="2"/>
      <charset val="161"/>
    </font>
    <font>
      <sz val="9"/>
      <color rgb="FF000000"/>
      <name val="Tahoma"/>
      <family val="2"/>
      <charset val="161"/>
    </font>
    <font>
      <b/>
      <sz val="9"/>
      <color rgb="FF0070C0"/>
      <name val="Tahoma"/>
      <family val="2"/>
      <charset val="161"/>
    </font>
    <font>
      <b/>
      <sz val="8"/>
      <color theme="4"/>
      <name val="Tahoma"/>
      <family val="2"/>
      <charset val="161"/>
    </font>
    <font>
      <b/>
      <sz val="16"/>
      <color theme="1"/>
      <name val="Tahoma"/>
      <family val="2"/>
      <charset val="161"/>
    </font>
    <font>
      <sz val="11"/>
      <color theme="1"/>
      <name val="Calibri"/>
      <family val="2"/>
      <charset val="161"/>
      <scheme val="minor"/>
    </font>
    <font>
      <b/>
      <sz val="8"/>
      <name val="Tahoma"/>
      <family val="2"/>
      <charset val="161"/>
    </font>
    <font>
      <sz val="8"/>
      <name val="Tahoma"/>
      <family val="2"/>
      <charset val="161"/>
    </font>
    <font>
      <sz val="11"/>
      <color theme="1"/>
      <name val="Tahoma"/>
      <family val="2"/>
      <charset val="161"/>
    </font>
    <font>
      <sz val="9"/>
      <name val="Tahoma"/>
      <family val="2"/>
      <charset val="161"/>
    </font>
    <font>
      <sz val="9"/>
      <color theme="0"/>
      <name val="Tahoma"/>
      <family val="2"/>
      <charset val="161"/>
    </font>
    <font>
      <u/>
      <sz val="11"/>
      <color theme="10"/>
      <name val="Calibri"/>
      <family val="2"/>
      <charset val="161"/>
      <scheme val="minor"/>
    </font>
    <font>
      <i/>
      <sz val="8"/>
      <color rgb="FF0070C0"/>
      <name val="Tahoma"/>
      <family val="2"/>
      <charset val="161"/>
    </font>
    <font>
      <sz val="10"/>
      <name val="Arial"/>
      <family val="2"/>
      <charset val="161"/>
    </font>
    <font>
      <u/>
      <sz val="9"/>
      <color theme="10"/>
      <name val="Tahoma"/>
      <family val="2"/>
      <charset val="161"/>
    </font>
    <font>
      <sz val="8"/>
      <color rgb="FF0070C0"/>
      <name val="Tahoma"/>
      <family val="2"/>
      <charset val="161"/>
    </font>
    <font>
      <b/>
      <sz val="8"/>
      <color rgb="FF0070C0"/>
      <name val="Tahoma"/>
      <family val="2"/>
      <charset val="161"/>
    </font>
    <font>
      <sz val="8"/>
      <color rgb="FF002060"/>
      <name val="Tahoma"/>
      <family val="2"/>
      <charset val="161"/>
    </font>
    <font>
      <sz val="10"/>
      <color indexed="8"/>
      <name val="Arial"/>
      <family val="2"/>
      <charset val="161"/>
    </font>
    <font>
      <u/>
      <sz val="9"/>
      <color theme="11"/>
      <name val="Franklin Gothic Book"/>
      <family val="2"/>
      <charset val="161"/>
    </font>
    <font>
      <u/>
      <sz val="9"/>
      <color theme="10"/>
      <name val="Franklin Gothic Book"/>
      <family val="2"/>
      <charset val="161"/>
    </font>
    <font>
      <b/>
      <sz val="8"/>
      <color rgb="FF002060"/>
      <name val="Tahoma"/>
      <family val="2"/>
      <charset val="161"/>
    </font>
    <font>
      <sz val="8"/>
      <color rgb="FF5B9BD5"/>
      <name val="Tahoma"/>
      <family val="2"/>
      <charset val="16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theme="4"/>
      </patternFill>
    </fill>
  </fills>
  <borders count="3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theme="4"/>
      </right>
      <top/>
      <bottom/>
      <diagonal/>
    </border>
    <border>
      <left/>
      <right style="thin">
        <color theme="4"/>
      </right>
      <top/>
      <bottom style="medium">
        <color theme="4"/>
      </bottom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/>
      <bottom style="medium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medium">
        <color theme="4"/>
      </top>
      <bottom style="thin">
        <color theme="4"/>
      </bottom>
      <diagonal/>
    </border>
    <border>
      <left/>
      <right style="thin">
        <color theme="4"/>
      </right>
      <top style="medium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theme="4"/>
      </left>
      <right style="thin">
        <color theme="4"/>
      </right>
      <top style="thin">
        <color indexed="64"/>
      </top>
      <bottom/>
      <diagonal/>
    </border>
    <border>
      <left style="thin">
        <color theme="4"/>
      </left>
      <right style="thin">
        <color theme="4"/>
      </right>
      <top style="medium">
        <color theme="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theme="4" tint="0.39997558519241921"/>
      </right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/>
      <bottom/>
      <diagonal/>
    </border>
    <border>
      <left style="thin">
        <color theme="4" tint="0.39997558519241921"/>
      </left>
      <right/>
      <top/>
      <bottom style="hair">
        <color rgb="FF0070C0"/>
      </bottom>
      <diagonal/>
    </border>
    <border>
      <left/>
      <right/>
      <top/>
      <bottom style="hair">
        <color rgb="FF0070C0"/>
      </bottom>
      <diagonal/>
    </border>
    <border>
      <left/>
      <right style="thin">
        <color theme="4" tint="0.39997558519241921"/>
      </right>
      <top/>
      <bottom style="hair">
        <color rgb="FF0070C0"/>
      </bottom>
      <diagonal/>
    </border>
    <border>
      <left style="thin">
        <color theme="4" tint="0.39997558519241921"/>
      </left>
      <right/>
      <top style="hair">
        <color rgb="FF0070C0"/>
      </top>
      <bottom/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4" tint="0.39997558519241921"/>
      </right>
      <top/>
      <bottom style="thin">
        <color theme="0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medium">
        <color theme="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9" fontId="1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164" fontId="15" fillId="0" borderId="0" applyFont="0" applyFill="0" applyBorder="0" applyAlignment="0" applyProtection="0"/>
    <xf numFmtId="0" fontId="23" fillId="0" borderId="0"/>
    <xf numFmtId="43" fontId="15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23" fillId="0" borderId="0"/>
    <xf numFmtId="0" fontId="28" fillId="0" borderId="0"/>
  </cellStyleXfs>
  <cellXfs count="18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left"/>
    </xf>
    <xf numFmtId="0" fontId="8" fillId="2" borderId="0" xfId="0" applyFont="1" applyFill="1"/>
    <xf numFmtId="3" fontId="8" fillId="2" borderId="0" xfId="0" applyNumberFormat="1" applyFont="1" applyFill="1"/>
    <xf numFmtId="3" fontId="7" fillId="2" borderId="0" xfId="0" applyNumberFormat="1" applyFont="1" applyFill="1"/>
    <xf numFmtId="0" fontId="8" fillId="0" borderId="0" xfId="0" applyFont="1"/>
    <xf numFmtId="3" fontId="8" fillId="0" borderId="0" xfId="0" applyNumberFormat="1" applyFont="1"/>
    <xf numFmtId="3" fontId="7" fillId="0" borderId="0" xfId="0" applyNumberFormat="1" applyFont="1"/>
    <xf numFmtId="0" fontId="8" fillId="2" borderId="0" xfId="0" applyFont="1" applyFill="1" applyAlignment="1">
      <alignment vertical="center"/>
    </xf>
    <xf numFmtId="3" fontId="8" fillId="2" borderId="0" xfId="0" applyNumberFormat="1" applyFont="1" applyFill="1" applyAlignment="1">
      <alignment horizontal="center"/>
    </xf>
    <xf numFmtId="0" fontId="8" fillId="0" borderId="0" xfId="0" applyFont="1" applyAlignment="1">
      <alignment vertical="center"/>
    </xf>
    <xf numFmtId="3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8" fillId="3" borderId="0" xfId="0" applyFont="1" applyFill="1" applyAlignment="1">
      <alignment horizontal="left"/>
    </xf>
    <xf numFmtId="0" fontId="8" fillId="3" borderId="0" xfId="0" applyFont="1" applyFill="1" applyAlignment="1">
      <alignment horizontal="left" vertical="center"/>
    </xf>
    <xf numFmtId="0" fontId="6" fillId="4" borderId="14" xfId="0" applyFont="1" applyFill="1" applyBorder="1" applyAlignment="1">
      <alignment horizontal="righ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3" fontId="8" fillId="0" borderId="7" xfId="0" applyNumberFormat="1" applyFont="1" applyBorder="1" applyAlignment="1">
      <alignment horizontal="center"/>
    </xf>
    <xf numFmtId="3" fontId="8" fillId="6" borderId="7" xfId="0" applyNumberFormat="1" applyFont="1" applyFill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3" fontId="8" fillId="0" borderId="9" xfId="0" applyNumberFormat="1" applyFont="1" applyBorder="1" applyAlignment="1">
      <alignment horizontal="center"/>
    </xf>
    <xf numFmtId="3" fontId="8" fillId="6" borderId="9" xfId="0" applyNumberFormat="1" applyFont="1" applyFill="1" applyBorder="1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center"/>
    </xf>
    <xf numFmtId="3" fontId="8" fillId="6" borderId="5" xfId="0" applyNumberFormat="1" applyFont="1" applyFill="1" applyBorder="1" applyAlignment="1">
      <alignment horizontal="center"/>
    </xf>
    <xf numFmtId="0" fontId="11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8" fillId="0" borderId="4" xfId="0" applyFont="1" applyBorder="1"/>
    <xf numFmtId="3" fontId="7" fillId="0" borderId="6" xfId="0" applyNumberFormat="1" applyFont="1" applyBorder="1" applyAlignment="1">
      <alignment horizontal="center"/>
    </xf>
    <xf numFmtId="3" fontId="7" fillId="6" borderId="6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3" fontId="11" fillId="6" borderId="11" xfId="0" applyNumberFormat="1" applyFont="1" applyFill="1" applyBorder="1" applyAlignment="1">
      <alignment horizontal="center" vertical="center" wrapText="1"/>
    </xf>
    <xf numFmtId="3" fontId="8" fillId="6" borderId="11" xfId="0" applyNumberFormat="1" applyFont="1" applyFill="1" applyBorder="1" applyAlignment="1">
      <alignment horizontal="center"/>
    </xf>
    <xf numFmtId="3" fontId="11" fillId="6" borderId="9" xfId="0" applyNumberFormat="1" applyFont="1" applyFill="1" applyBorder="1" applyAlignment="1">
      <alignment horizontal="center" vertical="center" wrapText="1"/>
    </xf>
    <xf numFmtId="3" fontId="11" fillId="6" borderId="5" xfId="0" applyNumberFormat="1" applyFont="1" applyFill="1" applyBorder="1" applyAlignment="1">
      <alignment horizontal="center" vertical="center" wrapText="1"/>
    </xf>
    <xf numFmtId="3" fontId="11" fillId="6" borderId="7" xfId="0" applyNumberFormat="1" applyFont="1" applyFill="1" applyBorder="1" applyAlignment="1">
      <alignment horizontal="center" vertical="center" wrapText="1"/>
    </xf>
    <xf numFmtId="0" fontId="8" fillId="0" borderId="13" xfId="0" applyFont="1" applyBorder="1"/>
    <xf numFmtId="3" fontId="10" fillId="6" borderId="6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8" fillId="5" borderId="0" xfId="0" applyFont="1" applyFill="1" applyAlignment="1">
      <alignment horizontal="left"/>
    </xf>
    <xf numFmtId="3" fontId="8" fillId="5" borderId="0" xfId="0" applyNumberFormat="1" applyFont="1" applyFill="1"/>
    <xf numFmtId="0" fontId="4" fillId="0" borderId="0" xfId="0" applyFont="1" applyAlignment="1">
      <alignment horizontal="left"/>
    </xf>
    <xf numFmtId="165" fontId="8" fillId="0" borderId="0" xfId="0" applyNumberFormat="1" applyFont="1" applyAlignment="1">
      <alignment horizontal="center"/>
    </xf>
    <xf numFmtId="3" fontId="8" fillId="3" borderId="0" xfId="0" applyNumberFormat="1" applyFont="1" applyFill="1" applyAlignment="1">
      <alignment horizontal="center"/>
    </xf>
    <xf numFmtId="165" fontId="8" fillId="3" borderId="0" xfId="0" applyNumberFormat="1" applyFont="1" applyFill="1" applyAlignment="1">
      <alignment horizontal="center"/>
    </xf>
    <xf numFmtId="0" fontId="6" fillId="7" borderId="0" xfId="0" applyFont="1" applyFill="1" applyAlignment="1">
      <alignment horizontal="right"/>
    </xf>
    <xf numFmtId="3" fontId="6" fillId="4" borderId="0" xfId="0" applyNumberFormat="1" applyFont="1" applyFill="1"/>
    <xf numFmtId="0" fontId="6" fillId="4" borderId="0" xfId="0" applyFont="1" applyFill="1"/>
    <xf numFmtId="0" fontId="6" fillId="7" borderId="0" xfId="0" applyFont="1" applyFill="1" applyAlignment="1">
      <alignment horizontal="center" vertical="center" wrapText="1"/>
    </xf>
    <xf numFmtId="0" fontId="6" fillId="7" borderId="0" xfId="0" applyFont="1" applyFill="1" applyAlignment="1">
      <alignment horizontal="center" vertical="center"/>
    </xf>
    <xf numFmtId="0" fontId="6" fillId="4" borderId="0" xfId="0" applyFont="1" applyFill="1" applyAlignment="1">
      <alignment vertical="center"/>
    </xf>
    <xf numFmtId="3" fontId="6" fillId="4" borderId="0" xfId="0" applyNumberFormat="1" applyFont="1" applyFill="1" applyAlignment="1">
      <alignment horizontal="center"/>
    </xf>
    <xf numFmtId="0" fontId="6" fillId="4" borderId="0" xfId="0" applyFont="1" applyFill="1" applyAlignment="1">
      <alignment horizontal="left"/>
    </xf>
    <xf numFmtId="0" fontId="6" fillId="4" borderId="0" xfId="0" applyFont="1" applyFill="1" applyAlignment="1">
      <alignment horizontal="left" vertical="center"/>
    </xf>
    <xf numFmtId="165" fontId="6" fillId="4" borderId="0" xfId="0" applyNumberFormat="1" applyFont="1" applyFill="1" applyAlignment="1">
      <alignment horizontal="center"/>
    </xf>
    <xf numFmtId="0" fontId="13" fillId="0" borderId="0" xfId="0" applyFont="1" applyAlignment="1">
      <alignment horizontal="left" vertical="center"/>
    </xf>
    <xf numFmtId="0" fontId="8" fillId="6" borderId="21" xfId="0" applyFont="1" applyFill="1" applyBorder="1"/>
    <xf numFmtId="166" fontId="8" fillId="6" borderId="21" xfId="0" applyNumberFormat="1" applyFont="1" applyFill="1" applyBorder="1" applyAlignment="1">
      <alignment horizontal="center"/>
    </xf>
    <xf numFmtId="166" fontId="8" fillId="6" borderId="22" xfId="0" applyNumberFormat="1" applyFont="1" applyFill="1" applyBorder="1" applyAlignment="1">
      <alignment horizontal="center"/>
    </xf>
    <xf numFmtId="167" fontId="8" fillId="6" borderId="21" xfId="0" applyNumberFormat="1" applyFont="1" applyFill="1" applyBorder="1" applyAlignment="1">
      <alignment horizontal="center"/>
    </xf>
    <xf numFmtId="0" fontId="8" fillId="6" borderId="0" xfId="0" applyFont="1" applyFill="1"/>
    <xf numFmtId="166" fontId="8" fillId="6" borderId="0" xfId="0" applyNumberFormat="1" applyFont="1" applyFill="1" applyAlignment="1">
      <alignment horizontal="center"/>
    </xf>
    <xf numFmtId="166" fontId="8" fillId="6" borderId="19" xfId="0" applyNumberFormat="1" applyFont="1" applyFill="1" applyBorder="1" applyAlignment="1">
      <alignment horizontal="center"/>
    </xf>
    <xf numFmtId="167" fontId="8" fillId="6" borderId="0" xfId="0" applyNumberFormat="1" applyFont="1" applyFill="1" applyAlignment="1">
      <alignment horizontal="center"/>
    </xf>
    <xf numFmtId="0" fontId="8" fillId="6" borderId="25" xfId="0" applyFont="1" applyFill="1" applyBorder="1"/>
    <xf numFmtId="166" fontId="8" fillId="6" borderId="25" xfId="0" applyNumberFormat="1" applyFont="1" applyFill="1" applyBorder="1" applyAlignment="1">
      <alignment horizontal="center"/>
    </xf>
    <xf numFmtId="166" fontId="8" fillId="6" borderId="26" xfId="0" applyNumberFormat="1" applyFont="1" applyFill="1" applyBorder="1" applyAlignment="1">
      <alignment horizontal="center"/>
    </xf>
    <xf numFmtId="167" fontId="8" fillId="6" borderId="25" xfId="0" applyNumberFormat="1" applyFont="1" applyFill="1" applyBorder="1" applyAlignment="1">
      <alignment horizontal="center"/>
    </xf>
    <xf numFmtId="0" fontId="7" fillId="6" borderId="27" xfId="0" applyFont="1" applyFill="1" applyBorder="1" applyAlignment="1">
      <alignment vertical="center" wrapText="1"/>
    </xf>
    <xf numFmtId="166" fontId="7" fillId="6" borderId="0" xfId="0" applyNumberFormat="1" applyFont="1" applyFill="1" applyAlignment="1">
      <alignment horizontal="center"/>
    </xf>
    <xf numFmtId="166" fontId="7" fillId="6" borderId="19" xfId="0" applyNumberFormat="1" applyFont="1" applyFill="1" applyBorder="1" applyAlignment="1">
      <alignment horizontal="center"/>
    </xf>
    <xf numFmtId="167" fontId="7" fillId="6" borderId="0" xfId="0" applyNumberFormat="1" applyFont="1" applyFill="1" applyAlignment="1">
      <alignment horizontal="center"/>
    </xf>
    <xf numFmtId="0" fontId="7" fillId="6" borderId="28" xfId="0" applyFont="1" applyFill="1" applyBorder="1" applyAlignment="1">
      <alignment vertical="center" wrapText="1"/>
    </xf>
    <xf numFmtId="167" fontId="7" fillId="6" borderId="29" xfId="0" applyNumberFormat="1" applyFont="1" applyFill="1" applyBorder="1" applyAlignment="1">
      <alignment horizontal="center"/>
    </xf>
    <xf numFmtId="166" fontId="7" fillId="6" borderId="29" xfId="0" applyNumberFormat="1" applyFont="1" applyFill="1" applyBorder="1" applyAlignment="1">
      <alignment horizontal="center"/>
    </xf>
    <xf numFmtId="166" fontId="7" fillId="6" borderId="30" xfId="0" applyNumberFormat="1" applyFont="1" applyFill="1" applyBorder="1" applyAlignment="1">
      <alignment horizontal="center"/>
    </xf>
    <xf numFmtId="0" fontId="7" fillId="0" borderId="0" xfId="0" applyFont="1" applyAlignment="1">
      <alignment vertical="center" wrapText="1"/>
    </xf>
    <xf numFmtId="0" fontId="7" fillId="2" borderId="0" xfId="0" applyFont="1" applyFill="1" applyAlignment="1">
      <alignment vertical="center" wrapText="1"/>
    </xf>
    <xf numFmtId="166" fontId="8" fillId="2" borderId="0" xfId="0" applyNumberFormat="1" applyFont="1" applyFill="1" applyAlignment="1">
      <alignment horizontal="center"/>
    </xf>
    <xf numFmtId="165" fontId="19" fillId="0" borderId="0" xfId="2" applyNumberFormat="1" applyFont="1" applyAlignment="1">
      <alignment horizontal="center" vertical="center"/>
    </xf>
    <xf numFmtId="165" fontId="8" fillId="0" borderId="0" xfId="2" applyNumberFormat="1" applyFont="1" applyAlignment="1">
      <alignment horizontal="center" vertical="center"/>
    </xf>
    <xf numFmtId="165" fontId="8" fillId="2" borderId="0" xfId="2" applyNumberFormat="1" applyFont="1" applyFill="1" applyAlignment="1">
      <alignment horizontal="center" vertical="center"/>
    </xf>
    <xf numFmtId="3" fontId="8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8" fillId="2" borderId="0" xfId="0" applyNumberFormat="1" applyFont="1" applyFill="1" applyAlignment="1">
      <alignment vertical="center"/>
    </xf>
    <xf numFmtId="3" fontId="7" fillId="2" borderId="0" xfId="0" applyNumberFormat="1" applyFont="1" applyFill="1" applyAlignment="1">
      <alignment vertical="center"/>
    </xf>
    <xf numFmtId="0" fontId="6" fillId="4" borderId="31" xfId="0" applyFont="1" applyFill="1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2" borderId="0" xfId="0" applyFont="1" applyFill="1" applyAlignment="1">
      <alignment horizontal="right"/>
    </xf>
    <xf numFmtId="3" fontId="8" fillId="0" borderId="0" xfId="0" applyNumberFormat="1" applyFont="1" applyAlignment="1">
      <alignment horizontal="center" vertical="center"/>
    </xf>
    <xf numFmtId="0" fontId="22" fillId="0" borderId="0" xfId="0" applyFont="1"/>
    <xf numFmtId="0" fontId="6" fillId="4" borderId="0" xfId="0" applyFont="1" applyFill="1" applyAlignment="1">
      <alignment horizontal="center" vertical="center"/>
    </xf>
    <xf numFmtId="166" fontId="8" fillId="2" borderId="19" xfId="0" applyNumberFormat="1" applyFont="1" applyFill="1" applyBorder="1" applyAlignment="1">
      <alignment horizontal="center"/>
    </xf>
    <xf numFmtId="167" fontId="8" fillId="2" borderId="0" xfId="0" applyNumberFormat="1" applyFont="1" applyFill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24" fillId="0" borderId="0" xfId="3" applyFont="1"/>
    <xf numFmtId="165" fontId="7" fillId="6" borderId="29" xfId="2" applyNumberFormat="1" applyFont="1" applyFill="1" applyBorder="1" applyAlignment="1">
      <alignment horizontal="center" vertical="center"/>
    </xf>
    <xf numFmtId="165" fontId="7" fillId="6" borderId="30" xfId="2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8" fillId="0" borderId="0" xfId="0" applyFont="1"/>
    <xf numFmtId="0" fontId="7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33" xfId="0" applyFont="1" applyFill="1" applyBorder="1" applyAlignment="1">
      <alignment vertical="center"/>
    </xf>
    <xf numFmtId="0" fontId="20" fillId="4" borderId="0" xfId="0" applyFont="1" applyFill="1" applyAlignment="1">
      <alignment vertical="center"/>
    </xf>
    <xf numFmtId="0" fontId="6" fillId="7" borderId="0" xfId="0" applyFont="1" applyFill="1" applyAlignment="1">
      <alignment horizontal="left" vertical="center"/>
    </xf>
    <xf numFmtId="0" fontId="6" fillId="7" borderId="0" xfId="0" applyFont="1" applyFill="1" applyAlignment="1">
      <alignment horizontal="right" vertical="center"/>
    </xf>
    <xf numFmtId="0" fontId="6" fillId="7" borderId="0" xfId="0" applyFont="1" applyFill="1" applyAlignment="1">
      <alignment horizontal="left" vertical="center" wrapText="1"/>
    </xf>
    <xf numFmtId="3" fontId="6" fillId="4" borderId="0" xfId="0" applyNumberFormat="1" applyFont="1" applyFill="1" applyAlignment="1">
      <alignment horizontal="right" vertical="center"/>
    </xf>
    <xf numFmtId="1" fontId="6" fillId="4" borderId="0" xfId="0" applyNumberFormat="1" applyFont="1" applyFill="1" applyAlignment="1">
      <alignment horizontal="center" vertical="center"/>
    </xf>
    <xf numFmtId="3" fontId="6" fillId="4" borderId="0" xfId="0" applyNumberFormat="1" applyFont="1" applyFill="1" applyAlignment="1">
      <alignment horizontal="left" vertical="center"/>
    </xf>
    <xf numFmtId="3" fontId="6" fillId="4" borderId="0" xfId="0" applyNumberFormat="1" applyFont="1" applyFill="1" applyAlignment="1">
      <alignment horizontal="center" vertical="center"/>
    </xf>
    <xf numFmtId="0" fontId="6" fillId="4" borderId="18" xfId="0" applyFont="1" applyFill="1" applyBorder="1" applyAlignment="1">
      <alignment vertical="center"/>
    </xf>
    <xf numFmtId="0" fontId="6" fillId="4" borderId="15" xfId="0" applyFont="1" applyFill="1" applyBorder="1" applyAlignment="1">
      <alignment horizontal="center" vertical="center" wrapText="1"/>
    </xf>
    <xf numFmtId="0" fontId="3" fillId="0" borderId="0" xfId="0" applyFont="1"/>
    <xf numFmtId="0" fontId="5" fillId="0" borderId="0" xfId="0" applyFont="1"/>
    <xf numFmtId="0" fontId="25" fillId="0" borderId="0" xfId="0" applyFont="1"/>
    <xf numFmtId="3" fontId="8" fillId="0" borderId="0" xfId="0" applyNumberFormat="1" applyFont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3" fontId="8" fillId="2" borderId="0" xfId="0" applyNumberFormat="1" applyFont="1" applyFill="1" applyAlignment="1">
      <alignment horizontal="right" vertical="center"/>
    </xf>
    <xf numFmtId="3" fontId="7" fillId="2" borderId="0" xfId="0" applyNumberFormat="1" applyFont="1" applyFill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6" fillId="7" borderId="0" xfId="0" applyFont="1" applyFill="1" applyAlignment="1">
      <alignment horizontal="center" vertical="center"/>
    </xf>
    <xf numFmtId="0" fontId="27" fillId="0" borderId="0" xfId="0" applyFont="1"/>
    <xf numFmtId="0" fontId="6" fillId="7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35" xfId="0" applyFont="1" applyFill="1" applyBorder="1"/>
    <xf numFmtId="0" fontId="6" fillId="4" borderId="36" xfId="0" applyFont="1" applyFill="1" applyBorder="1" applyAlignment="1">
      <alignment horizontal="left" wrapText="1"/>
    </xf>
    <xf numFmtId="0" fontId="6" fillId="4" borderId="14" xfId="0" applyFont="1" applyFill="1" applyBorder="1" applyAlignment="1">
      <alignment horizontal="left" wrapText="1"/>
    </xf>
    <xf numFmtId="166" fontId="19" fillId="0" borderId="0" xfId="0" applyNumberFormat="1" applyFont="1" applyAlignment="1">
      <alignment horizontal="center" vertical="center"/>
    </xf>
    <xf numFmtId="167" fontId="8" fillId="0" borderId="0" xfId="0" applyNumberFormat="1" applyFont="1" applyAlignment="1">
      <alignment horizontal="center" vertical="center"/>
    </xf>
    <xf numFmtId="166" fontId="8" fillId="2" borderId="0" xfId="0" applyNumberFormat="1" applyFont="1" applyFill="1" applyAlignment="1">
      <alignment horizontal="center" vertical="center"/>
    </xf>
    <xf numFmtId="166" fontId="7" fillId="2" borderId="33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6" fillId="4" borderId="0" xfId="0" applyFont="1" applyFill="1" applyAlignment="1">
      <alignment horizontal="center"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/>
    </xf>
    <xf numFmtId="0" fontId="6" fillId="7" borderId="0" xfId="0" applyFont="1" applyFill="1" applyAlignment="1">
      <alignment horizontal="center" vertical="center"/>
    </xf>
    <xf numFmtId="0" fontId="6" fillId="7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0" fontId="7" fillId="6" borderId="20" xfId="0" applyFont="1" applyFill="1" applyBorder="1" applyAlignment="1">
      <alignment horizontal="left" vertical="center" wrapText="1"/>
    </xf>
    <xf numFmtId="0" fontId="7" fillId="6" borderId="23" xfId="0" applyFont="1" applyFill="1" applyBorder="1" applyAlignment="1">
      <alignment horizontal="left" vertical="center" wrapText="1"/>
    </xf>
    <xf numFmtId="0" fontId="7" fillId="6" borderId="24" xfId="0" applyFont="1" applyFill="1" applyBorder="1" applyAlignment="1">
      <alignment horizontal="left" vertical="center" wrapText="1"/>
    </xf>
    <xf numFmtId="0" fontId="13" fillId="0" borderId="21" xfId="0" applyFont="1" applyBorder="1" applyAlignment="1">
      <alignment horizontal="left"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/>
    </xf>
    <xf numFmtId="0" fontId="1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0" fontId="6" fillId="7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25" fillId="0" borderId="0" xfId="0" applyFont="1" applyAlignment="1">
      <alignment horizontal="left"/>
    </xf>
    <xf numFmtId="0" fontId="6" fillId="4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3" fontId="6" fillId="4" borderId="0" xfId="0" applyNumberFormat="1" applyFont="1" applyFill="1" applyAlignment="1">
      <alignment horizontal="center" vertical="center"/>
    </xf>
    <xf numFmtId="0" fontId="13" fillId="0" borderId="0" xfId="0" applyFont="1" applyAlignment="1">
      <alignment horizontal="left"/>
    </xf>
    <xf numFmtId="0" fontId="6" fillId="4" borderId="1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 wrapText="1"/>
    </xf>
    <xf numFmtId="0" fontId="9" fillId="0" borderId="34" xfId="0" applyFont="1" applyBorder="1" applyAlignment="1">
      <alignment horizontal="left"/>
    </xf>
    <xf numFmtId="0" fontId="10" fillId="0" borderId="1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</cellXfs>
  <cellStyles count="13">
    <cellStyle name="Comma 2" xfId="4" xr:uid="{00000000-0005-0000-0000-000032000000}"/>
    <cellStyle name="Comma 2 2" xfId="7" xr:uid="{0B1BF2BA-39B6-4E7B-BF76-29B45F8684FA}"/>
    <cellStyle name="Comma 3" xfId="6" xr:uid="{9D30BE08-C117-4F48-B0FF-ABDF5C4C11F9}"/>
    <cellStyle name="Followed Hyperlink 2" xfId="8" xr:uid="{44B13892-396E-4040-901A-8F8F2DC51D4D}"/>
    <cellStyle name="Hyperlink" xfId="3" builtinId="8"/>
    <cellStyle name="Hyperlink 2" xfId="9" xr:uid="{2C59192E-9A9D-4B79-84A3-AA83CDC3C00B}"/>
    <cellStyle name="Normal" xfId="0" builtinId="0"/>
    <cellStyle name="Normal 2" xfId="1" xr:uid="{00000000-0005-0000-0000-000002000000}"/>
    <cellStyle name="Normal 2 2" xfId="10" xr:uid="{57A9C97C-4AA5-4EA6-A91E-63E2D69B6F22}"/>
    <cellStyle name="Normal 3" xfId="11" xr:uid="{C2FF02BA-C6C6-4B81-B4B4-243B337D05FC}"/>
    <cellStyle name="Normal 5" xfId="5" xr:uid="{00000000-0005-0000-0000-000034000000}"/>
    <cellStyle name="Percent" xfId="2" builtinId="5"/>
    <cellStyle name="Βασικό_Φύλλο1" xfId="12" xr:uid="{E71349CF-6EF3-46A0-A8EF-F53814B36A0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0</xdr:rowOff>
    </xdr:from>
    <xdr:to>
      <xdr:col>15</xdr:col>
      <xdr:colOff>66675</xdr:colOff>
      <xdr:row>25</xdr:row>
      <xdr:rowOff>30944</xdr:rowOff>
    </xdr:to>
    <xdr:sp macro="" textlink="">
      <xdr:nvSpPr>
        <xdr:cNvPr id="3" name="Subtit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Grp="1"/>
        </xdr:cNvSpPr>
      </xdr:nvSpPr>
      <xdr:spPr>
        <a:xfrm>
          <a:off x="0" y="2924175"/>
          <a:ext cx="9210675" cy="2316944"/>
        </a:xfrm>
        <a:prstGeom prst="rect">
          <a:avLst/>
        </a:prstGeom>
      </xdr:spPr>
      <xdr:txBody>
        <a:bodyPr vert="horz" wrap="square" lIns="91440" tIns="45720" rIns="91440" bIns="45720" rtlCol="0">
          <a:normAutofit fontScale="92500" lnSpcReduction="20000"/>
        </a:bodyPr>
        <a:lstStyle>
          <a:lvl1pPr marL="0" indent="0" algn="ctr" defTabSz="914400" rtl="0" eaLnBrk="1" latinLnBrk="0" hangingPunct="1">
            <a:lnSpc>
              <a:spcPct val="90000"/>
            </a:lnSpc>
            <a:spcBef>
              <a:spcPts val="1000"/>
            </a:spcBef>
            <a:buFont typeface="Arial" panose="020B0604020202020204" pitchFamily="34" charset="0"/>
            <a:buNone/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90000"/>
            </a:lnSpc>
            <a:spcBef>
              <a:spcPts val="100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endParaRPr kumimoji="0" lang="en-US" sz="24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rtl="0" eaLnBrk="1" fontAlgn="auto" latinLnBrk="0" hangingPunct="1"/>
          <a:r>
            <a:rPr lang="el-GR" sz="1700" b="0" i="0" kern="1200" baseline="0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Απρίλιος 2</a:t>
          </a:r>
          <a:r>
            <a:rPr lang="en-US" sz="1700" b="0" i="0" kern="1200" baseline="0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0</a:t>
          </a:r>
          <a:r>
            <a:rPr lang="el-GR" sz="1700" b="0" i="0" kern="1200" baseline="0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21</a:t>
          </a:r>
          <a:r>
            <a:rPr lang="en-US" sz="1700" b="0" i="0" kern="1200" baseline="0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endParaRPr lang="el-GR" sz="1700"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endParaRPr kumimoji="0" lang="en-US" sz="17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endParaRPr kumimoji="0" lang="en-US" sz="17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rtl="0" eaLnBrk="1" fontAlgn="auto" latinLnBrk="0" hangingPunct="1">
            <a:lnSpc>
              <a:spcPct val="90000"/>
            </a:lnSpc>
            <a:spcBef>
              <a:spcPts val="100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r>
            <a:rPr kumimoji="0" lang="el-GR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©</a:t>
          </a:r>
          <a:r>
            <a:rPr kumimoji="0" lang="en-US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kumimoji="0" lang="el-GR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ΙΝΣΕΤΕ– </a:t>
          </a:r>
          <a:r>
            <a:rPr kumimoji="0" lang="en-US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</a:t>
          </a:r>
          <a:r>
            <a:rPr kumimoji="0" lang="el-GR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πιτρέπεται η αναδημοσίευση με την προϋπόθεση της αναφοράς στην πηγή</a:t>
          </a:r>
          <a:br>
            <a:rPr kumimoji="0" lang="el-GR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</a:br>
          <a:endParaRPr kumimoji="0" lang="en-US" sz="17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rtl="0" eaLnBrk="1" fontAlgn="auto" latinLnBrk="0" hangingPunct="1">
            <a:lnSpc>
              <a:spcPct val="90000"/>
            </a:lnSpc>
            <a:spcBef>
              <a:spcPts val="100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endParaRPr kumimoji="0" lang="el-GR" sz="24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 editAs="oneCell">
    <xdr:from>
      <xdr:col>5</xdr:col>
      <xdr:colOff>590550</xdr:colOff>
      <xdr:row>4</xdr:row>
      <xdr:rowOff>9526</xdr:rowOff>
    </xdr:from>
    <xdr:to>
      <xdr:col>8</xdr:col>
      <xdr:colOff>561750</xdr:colOff>
      <xdr:row>11</xdr:row>
      <xdr:rowOff>3843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0B126FA-0634-433E-A6A4-C4FB198253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8550" y="1219201"/>
          <a:ext cx="1800000" cy="13278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190499</xdr:rowOff>
    </xdr:from>
    <xdr:to>
      <xdr:col>14</xdr:col>
      <xdr:colOff>47625</xdr:colOff>
      <xdr:row>22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0" y="380999"/>
          <a:ext cx="8582025" cy="3857626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Επεξηγηματικές σημειώσεις: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l-GR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Στις επόμενες σελίδες παρουσιάζονται αναλυτικά: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τα βασικά μεγέθη του εισερχόμενου τουρισμού της Περιφέρειας Θεσσαλίας 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2016 -</a:t>
          </a: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2020.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η εξέλιξη απασχόλησης στην Περιφέρεια Θεσσαλίας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2010 - 2019</a:t>
          </a: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το ξενοδοχειακό δυναμικό της Περιφέρειας ανά Ενότητα για τα έτη 2010-2020,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το δυναμικό των ενοικιαζόμενων δωματίων ανά Ενότητα για τα έτη 2017 - 2019,</a:t>
          </a:r>
          <a:endParaRPr kumimoji="0" lang="el-GR" sz="15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οι αφίξεις, οι διανυκτερεύσεις και η πληρότητα ανά Ενότητα και συνολικά για τα έτη 2010-2019,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οι αεροπορικές αφίξεις διεθνείς και εσωτερικού ανά μήνα για τα έτη 2010-20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20,</a:t>
          </a:r>
          <a:endParaRPr kumimoji="0" lang="el-GR" sz="15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ο συνολικός αριθμός διακινηθέντων εσωτερικού (κατά την αποβίβαση και την επιβίβαση) από τα λιμάνια της Περιφέρειας για τα έτη 2013-2019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Κίνηση κρουαζιερόπλοιων 2013 - 2020,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ο συνολικός αριθμός των επισκεπτών σε Μουσεία και Αρχαιολογικούς Χώρους ανά Ενότητα για τα έτη 2010-2019,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Μελέτες Περιφέρειας Θεσσαλίας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  <a:endParaRPr kumimoji="0" lang="el-GR" sz="15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://www.insete.gr/Portals/0/meletes-INSETE/07/2015_Th_Meleth_Exideikeyshs_P5_1_02_13.pdf" TargetMode="External"/><Relationship Id="rId1" Type="http://schemas.openxmlformats.org/officeDocument/2006/relationships/hyperlink" Target="http://www.insete.gr/Portals/0/meletes-INSETE/07/2015_Th_Protovoulies_Anaptyxhs_TK.pdf" TargetMode="External"/><Relationship Id="rId4" Type="http://schemas.openxmlformats.org/officeDocument/2006/relationships/vmlDrawing" Target="../drawings/vmlDrawing1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O1"/>
  <sheetViews>
    <sheetView showGridLines="0" tabSelected="1" zoomScaleNormal="100" workbookViewId="0">
      <selection activeCell="C27" sqref="C27"/>
    </sheetView>
  </sheetViews>
  <sheetFormatPr defaultRowHeight="14.4" x14ac:dyDescent="0.3"/>
  <sheetData>
    <row r="1" spans="1:15" ht="50.25" customHeight="1" x14ac:dyDescent="0.3">
      <c r="A1" s="151" t="s">
        <v>90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</row>
  </sheetData>
  <mergeCells count="1">
    <mergeCell ref="A1:O1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7" r:id="rId1"/>
  <colBreaks count="1" manualBreakCount="1">
    <brk id="15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027C1-7BD8-4294-9E92-913999410214}">
  <sheetPr>
    <tabColor theme="6"/>
  </sheetPr>
  <dimension ref="A3:J27"/>
  <sheetViews>
    <sheetView showGridLines="0" zoomScaleNormal="100" workbookViewId="0">
      <selection activeCell="H26" sqref="H26:I26"/>
    </sheetView>
  </sheetViews>
  <sheetFormatPr defaultRowHeight="14.4" x14ac:dyDescent="0.3"/>
  <cols>
    <col min="1" max="1" width="21.88671875" customWidth="1"/>
  </cols>
  <sheetData>
    <row r="3" spans="1:9" s="108" customFormat="1" ht="17.100000000000001" customHeight="1" x14ac:dyDescent="0.3">
      <c r="A3" s="153" t="s">
        <v>81</v>
      </c>
      <c r="B3" s="153"/>
      <c r="C3" s="153"/>
      <c r="D3" s="153"/>
      <c r="E3" s="153"/>
      <c r="F3" s="153"/>
      <c r="G3" s="153"/>
      <c r="H3" s="135"/>
      <c r="I3" s="149"/>
    </row>
    <row r="4" spans="1:9" s="108" customFormat="1" ht="17.100000000000001" customHeight="1" x14ac:dyDescent="0.3">
      <c r="A4" s="113"/>
      <c r="B4" s="100">
        <v>2013</v>
      </c>
      <c r="C4" s="100">
        <v>2014</v>
      </c>
      <c r="D4" s="100">
        <v>2015</v>
      </c>
      <c r="E4" s="100">
        <v>2016</v>
      </c>
      <c r="F4" s="100">
        <v>2017</v>
      </c>
      <c r="G4" s="100">
        <v>2018</v>
      </c>
      <c r="H4" s="135">
        <v>2019</v>
      </c>
      <c r="I4" s="149">
        <v>2020</v>
      </c>
    </row>
    <row r="5" spans="1:9" x14ac:dyDescent="0.3">
      <c r="A5" s="7" t="s">
        <v>102</v>
      </c>
      <c r="B5" s="96">
        <v>31</v>
      </c>
      <c r="C5" s="96">
        <v>53</v>
      </c>
      <c r="D5" s="96">
        <v>57</v>
      </c>
      <c r="E5" s="96">
        <v>46</v>
      </c>
      <c r="F5" s="96">
        <v>9</v>
      </c>
      <c r="G5" s="96">
        <v>27</v>
      </c>
      <c r="H5" s="96">
        <v>22</v>
      </c>
      <c r="I5" s="96">
        <v>2</v>
      </c>
    </row>
    <row r="6" spans="1:9" x14ac:dyDescent="0.3">
      <c r="A6" s="97" t="s">
        <v>103</v>
      </c>
      <c r="B6" s="88"/>
      <c r="C6" s="88">
        <f>C5/B5-1</f>
        <v>0.70967741935483875</v>
      </c>
      <c r="D6" s="88">
        <f t="shared" ref="D6:I6" si="0">D5/C5-1</f>
        <v>7.547169811320753E-2</v>
      </c>
      <c r="E6" s="88">
        <f t="shared" si="0"/>
        <v>-0.19298245614035092</v>
      </c>
      <c r="F6" s="88">
        <f t="shared" si="0"/>
        <v>-0.80434782608695654</v>
      </c>
      <c r="G6" s="88">
        <f t="shared" si="0"/>
        <v>2</v>
      </c>
      <c r="H6" s="88">
        <f t="shared" si="0"/>
        <v>-0.18518518518518523</v>
      </c>
      <c r="I6" s="88">
        <f t="shared" si="0"/>
        <v>-0.90909090909090906</v>
      </c>
    </row>
    <row r="7" spans="1:9" x14ac:dyDescent="0.3">
      <c r="A7" s="7" t="s">
        <v>104</v>
      </c>
      <c r="B7" s="98">
        <v>20227</v>
      </c>
      <c r="C7" s="98">
        <v>57825</v>
      </c>
      <c r="D7" s="98">
        <v>67096</v>
      </c>
      <c r="E7" s="13">
        <v>37445</v>
      </c>
      <c r="F7" s="98">
        <v>7618</v>
      </c>
      <c r="G7" s="98">
        <v>31336</v>
      </c>
      <c r="H7" s="98">
        <v>12574</v>
      </c>
      <c r="I7" s="98">
        <v>70</v>
      </c>
    </row>
    <row r="8" spans="1:9" x14ac:dyDescent="0.3">
      <c r="A8" s="97" t="s">
        <v>103</v>
      </c>
      <c r="B8" s="88"/>
      <c r="C8" s="88">
        <f>C7/B7-1</f>
        <v>1.8588025905967274</v>
      </c>
      <c r="D8" s="88">
        <f t="shared" ref="D8:I8" si="1">D7/C7-1</f>
        <v>0.1603285776048422</v>
      </c>
      <c r="E8" s="88">
        <f t="shared" si="1"/>
        <v>-0.44191904137355431</v>
      </c>
      <c r="F8" s="88">
        <f t="shared" si="1"/>
        <v>-0.79655494725597542</v>
      </c>
      <c r="G8" s="88">
        <f t="shared" si="1"/>
        <v>3.1134155946442634</v>
      </c>
      <c r="H8" s="88">
        <f t="shared" si="1"/>
        <v>-0.59873627776359462</v>
      </c>
      <c r="I8" s="88">
        <f t="shared" si="1"/>
        <v>-0.99443295689518052</v>
      </c>
    </row>
    <row r="9" spans="1:9" x14ac:dyDescent="0.3">
      <c r="A9" s="184" t="s">
        <v>105</v>
      </c>
      <c r="B9" s="184"/>
      <c r="C9" s="184"/>
      <c r="D9" s="184"/>
      <c r="E9" s="7"/>
    </row>
    <row r="10" spans="1:9" x14ac:dyDescent="0.3">
      <c r="A10" s="7"/>
      <c r="B10" s="7"/>
      <c r="C10" s="7"/>
      <c r="D10" s="7"/>
      <c r="E10" s="7"/>
    </row>
    <row r="11" spans="1:9" x14ac:dyDescent="0.3">
      <c r="A11" s="7"/>
      <c r="B11" s="7"/>
      <c r="C11" s="7"/>
      <c r="D11" s="7"/>
      <c r="E11" s="7"/>
    </row>
    <row r="12" spans="1:9" s="108" customFormat="1" ht="17.100000000000001" customHeight="1" x14ac:dyDescent="0.3">
      <c r="A12" s="153" t="s">
        <v>82</v>
      </c>
      <c r="B12" s="153"/>
      <c r="C12" s="153"/>
      <c r="D12" s="153"/>
      <c r="E12" s="153"/>
      <c r="F12" s="153"/>
      <c r="G12" s="153"/>
      <c r="H12" s="135"/>
      <c r="I12" s="149"/>
    </row>
    <row r="13" spans="1:9" s="108" customFormat="1" ht="17.100000000000001" customHeight="1" x14ac:dyDescent="0.3">
      <c r="A13" s="113"/>
      <c r="B13" s="100">
        <v>2013</v>
      </c>
      <c r="C13" s="100">
        <v>2014</v>
      </c>
      <c r="D13" s="100">
        <v>2015</v>
      </c>
      <c r="E13" s="100">
        <v>2016</v>
      </c>
      <c r="F13" s="100">
        <v>2017</v>
      </c>
      <c r="G13" s="100">
        <v>2018</v>
      </c>
      <c r="H13" s="135">
        <v>2019</v>
      </c>
      <c r="I13" s="149">
        <v>2020</v>
      </c>
    </row>
    <row r="14" spans="1:9" x14ac:dyDescent="0.3">
      <c r="A14" s="7" t="s">
        <v>102</v>
      </c>
      <c r="B14" s="96">
        <v>11</v>
      </c>
      <c r="C14" s="96">
        <v>14</v>
      </c>
      <c r="D14" s="96">
        <v>23</v>
      </c>
      <c r="E14" s="96">
        <v>18</v>
      </c>
      <c r="F14" s="96">
        <v>6</v>
      </c>
      <c r="G14" s="96">
        <v>8</v>
      </c>
      <c r="H14" s="96">
        <v>8</v>
      </c>
      <c r="I14" s="96">
        <v>2</v>
      </c>
    </row>
    <row r="15" spans="1:9" x14ac:dyDescent="0.3">
      <c r="A15" s="97" t="s">
        <v>103</v>
      </c>
      <c r="B15" s="88"/>
      <c r="C15" s="88">
        <f>C14/B14-1</f>
        <v>0.27272727272727271</v>
      </c>
      <c r="D15" s="88">
        <f t="shared" ref="D15:I15" si="2">D14/C14-1</f>
        <v>0.64285714285714279</v>
      </c>
      <c r="E15" s="88">
        <f t="shared" si="2"/>
        <v>-0.21739130434782605</v>
      </c>
      <c r="F15" s="88">
        <f t="shared" si="2"/>
        <v>-0.66666666666666674</v>
      </c>
      <c r="G15" s="88">
        <f t="shared" si="2"/>
        <v>0.33333333333333326</v>
      </c>
      <c r="H15" s="88">
        <f t="shared" si="2"/>
        <v>0</v>
      </c>
      <c r="I15" s="88">
        <f t="shared" si="2"/>
        <v>-0.75</v>
      </c>
    </row>
    <row r="16" spans="1:9" x14ac:dyDescent="0.3">
      <c r="A16" s="7" t="s">
        <v>104</v>
      </c>
      <c r="B16" s="98">
        <v>3158</v>
      </c>
      <c r="C16" s="98">
        <v>4563</v>
      </c>
      <c r="D16" s="98">
        <v>8220</v>
      </c>
      <c r="E16" s="13">
        <v>6232</v>
      </c>
      <c r="F16" s="98">
        <v>3111</v>
      </c>
      <c r="G16" s="98">
        <v>8119</v>
      </c>
      <c r="H16" s="98">
        <v>1716</v>
      </c>
      <c r="I16" s="98">
        <v>72</v>
      </c>
    </row>
    <row r="17" spans="1:10" x14ac:dyDescent="0.3">
      <c r="A17" s="97" t="s">
        <v>103</v>
      </c>
      <c r="B17" s="88"/>
      <c r="C17" s="88">
        <f>C16/B16-1</f>
        <v>0.44490183660544647</v>
      </c>
      <c r="D17" s="88">
        <f t="shared" ref="D17:H17" si="3">D16/C16-1</f>
        <v>0.80144641683103224</v>
      </c>
      <c r="E17" s="88">
        <f t="shared" si="3"/>
        <v>-0.24184914841849148</v>
      </c>
      <c r="F17" s="88">
        <f t="shared" si="3"/>
        <v>-0.5008023106546855</v>
      </c>
      <c r="G17" s="88">
        <f t="shared" si="3"/>
        <v>1.6097717775634846</v>
      </c>
      <c r="H17" s="88">
        <f t="shared" si="3"/>
        <v>-0.78864392166522967</v>
      </c>
      <c r="I17" s="88">
        <f t="shared" ref="I17" si="4">I16/H16-1</f>
        <v>-0.95804195804195802</v>
      </c>
      <c r="J17" s="88"/>
    </row>
    <row r="18" spans="1:10" x14ac:dyDescent="0.3">
      <c r="A18" s="184" t="s">
        <v>105</v>
      </c>
      <c r="B18" s="184"/>
      <c r="C18" s="184"/>
      <c r="D18" s="184"/>
      <c r="E18" s="7"/>
    </row>
    <row r="19" spans="1:10" x14ac:dyDescent="0.3">
      <c r="A19" s="7"/>
      <c r="B19" s="7"/>
      <c r="C19" s="7"/>
      <c r="D19" s="7"/>
      <c r="E19" s="7"/>
    </row>
    <row r="20" spans="1:10" x14ac:dyDescent="0.3">
      <c r="A20" s="7"/>
      <c r="B20" s="7"/>
      <c r="C20" s="7"/>
      <c r="D20" s="7"/>
      <c r="E20" s="7"/>
    </row>
    <row r="21" spans="1:10" s="108" customFormat="1" ht="17.100000000000001" customHeight="1" x14ac:dyDescent="0.3">
      <c r="A21" s="153" t="s">
        <v>83</v>
      </c>
      <c r="B21" s="153"/>
      <c r="C21" s="153"/>
      <c r="D21" s="153"/>
      <c r="E21" s="153"/>
      <c r="F21" s="153"/>
      <c r="G21" s="153"/>
      <c r="H21" s="135"/>
      <c r="I21" s="149"/>
    </row>
    <row r="22" spans="1:10" s="108" customFormat="1" ht="17.100000000000001" customHeight="1" x14ac:dyDescent="0.3">
      <c r="A22" s="113"/>
      <c r="B22" s="100">
        <v>2013</v>
      </c>
      <c r="C22" s="100">
        <v>2014</v>
      </c>
      <c r="D22" s="100">
        <v>2015</v>
      </c>
      <c r="E22" s="100">
        <v>2016</v>
      </c>
      <c r="F22" s="100">
        <v>2017</v>
      </c>
      <c r="G22" s="100">
        <v>2018</v>
      </c>
      <c r="H22" s="135">
        <v>2019</v>
      </c>
      <c r="I22" s="149">
        <v>2020</v>
      </c>
    </row>
    <row r="23" spans="1:10" x14ac:dyDescent="0.3">
      <c r="A23" s="7" t="s">
        <v>102</v>
      </c>
      <c r="B23" s="96">
        <v>6</v>
      </c>
      <c r="C23" s="96">
        <v>4</v>
      </c>
      <c r="D23" s="96">
        <v>8</v>
      </c>
      <c r="E23" s="96">
        <v>8</v>
      </c>
      <c r="F23" s="96">
        <v>3</v>
      </c>
      <c r="G23" s="96">
        <v>5</v>
      </c>
      <c r="H23" s="96">
        <v>5</v>
      </c>
      <c r="I23" s="96">
        <v>2</v>
      </c>
    </row>
    <row r="24" spans="1:10" x14ac:dyDescent="0.3">
      <c r="A24" s="97" t="s">
        <v>103</v>
      </c>
      <c r="B24" s="88"/>
      <c r="C24" s="88">
        <f>C23/B23-1</f>
        <v>-0.33333333333333337</v>
      </c>
      <c r="D24" s="88">
        <f t="shared" ref="D24:I24" si="5">D23/C23-1</f>
        <v>1</v>
      </c>
      <c r="E24" s="88">
        <f t="shared" si="5"/>
        <v>0</v>
      </c>
      <c r="F24" s="88">
        <f t="shared" si="5"/>
        <v>-0.625</v>
      </c>
      <c r="G24" s="88">
        <f t="shared" si="5"/>
        <v>0.66666666666666674</v>
      </c>
      <c r="H24" s="88">
        <f t="shared" si="5"/>
        <v>0</v>
      </c>
      <c r="I24" s="88">
        <f t="shared" si="5"/>
        <v>-0.6</v>
      </c>
    </row>
    <row r="25" spans="1:10" x14ac:dyDescent="0.3">
      <c r="A25" s="7" t="s">
        <v>104</v>
      </c>
      <c r="B25" s="98">
        <v>645</v>
      </c>
      <c r="C25" s="98">
        <v>585</v>
      </c>
      <c r="D25" s="98">
        <v>735</v>
      </c>
      <c r="E25" s="13">
        <v>755</v>
      </c>
      <c r="F25" s="98">
        <v>1038</v>
      </c>
      <c r="G25" s="98">
        <v>2192</v>
      </c>
      <c r="H25" s="98">
        <v>1139</v>
      </c>
      <c r="I25" s="98">
        <v>250</v>
      </c>
    </row>
    <row r="26" spans="1:10" x14ac:dyDescent="0.3">
      <c r="A26" s="97" t="s">
        <v>103</v>
      </c>
      <c r="B26" s="88"/>
      <c r="C26" s="88">
        <f>C25/B25-1</f>
        <v>-9.3023255813953543E-2</v>
      </c>
      <c r="D26" s="88">
        <f t="shared" ref="D26:I26" si="6">D25/C25-1</f>
        <v>0.25641025641025639</v>
      </c>
      <c r="E26" s="88">
        <f t="shared" si="6"/>
        <v>2.7210884353741527E-2</v>
      </c>
      <c r="F26" s="88">
        <f t="shared" si="6"/>
        <v>0.37483443708609276</v>
      </c>
      <c r="G26" s="88">
        <f t="shared" si="6"/>
        <v>1.1117533718689789</v>
      </c>
      <c r="H26" s="88">
        <f t="shared" si="6"/>
        <v>-0.48038321167883213</v>
      </c>
      <c r="I26" s="88">
        <f t="shared" si="6"/>
        <v>-0.7805092186128183</v>
      </c>
    </row>
    <row r="27" spans="1:10" x14ac:dyDescent="0.3">
      <c r="A27" s="184" t="s">
        <v>106</v>
      </c>
      <c r="B27" s="184"/>
      <c r="C27" s="184"/>
      <c r="D27" s="184"/>
      <c r="E27" s="7"/>
    </row>
  </sheetData>
  <mergeCells count="6">
    <mergeCell ref="A27:D27"/>
    <mergeCell ref="A9:D9"/>
    <mergeCell ref="A18:D18"/>
    <mergeCell ref="A3:G3"/>
    <mergeCell ref="A12:G12"/>
    <mergeCell ref="A21:G21"/>
  </mergeCells>
  <pageMargins left="0.7" right="0.7" top="0.75" bottom="0.75" header="0.3" footer="0.3"/>
  <pageSetup paperSize="9" orientation="landscape" verticalDpi="597" r:id="rId1"/>
  <headerFooter>
    <oddHeader>&amp;R&amp;G</oddHeader>
    <oddFooter>&amp;L&amp;F&amp;C&amp;P&amp;R&amp;A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3:N15"/>
  <sheetViews>
    <sheetView showGridLines="0" zoomScaleNormal="100" workbookViewId="0">
      <selection activeCell="L5" sqref="L5:L12"/>
    </sheetView>
  </sheetViews>
  <sheetFormatPr defaultRowHeight="14.4" x14ac:dyDescent="0.3"/>
  <cols>
    <col min="1" max="1" width="16.44140625" customWidth="1"/>
    <col min="2" max="2" width="20" bestFit="1" customWidth="1"/>
    <col min="3" max="3" width="6.109375" bestFit="1" customWidth="1"/>
    <col min="4" max="8" width="7.33203125" bestFit="1" customWidth="1"/>
  </cols>
  <sheetData>
    <row r="3" spans="1:14" ht="17.100000000000001" customHeight="1" x14ac:dyDescent="0.3">
      <c r="A3" s="163" t="s">
        <v>131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</row>
    <row r="4" spans="1:14" ht="31.5" customHeight="1" x14ac:dyDescent="0.3">
      <c r="A4" s="116" t="s">
        <v>53</v>
      </c>
      <c r="B4" s="52"/>
      <c r="C4" s="56">
        <v>2010</v>
      </c>
      <c r="D4" s="56">
        <v>2011</v>
      </c>
      <c r="E4" s="56">
        <v>2012</v>
      </c>
      <c r="F4" s="56">
        <v>2013</v>
      </c>
      <c r="G4" s="56">
        <v>2014</v>
      </c>
      <c r="H4" s="56">
        <v>2015</v>
      </c>
      <c r="I4" s="56">
        <v>2016</v>
      </c>
      <c r="J4" s="56">
        <v>2017</v>
      </c>
      <c r="K4" s="132">
        <v>2018</v>
      </c>
      <c r="L4" s="147">
        <v>2019</v>
      </c>
      <c r="M4" s="1"/>
      <c r="N4" s="1"/>
    </row>
    <row r="5" spans="1:14" x14ac:dyDescent="0.3">
      <c r="A5" s="164" t="s">
        <v>8</v>
      </c>
      <c r="B5" s="10" t="s">
        <v>5</v>
      </c>
      <c r="C5" s="11">
        <v>0</v>
      </c>
      <c r="D5" s="11">
        <v>0</v>
      </c>
      <c r="E5" s="11">
        <v>1640</v>
      </c>
      <c r="F5" s="11">
        <v>4466</v>
      </c>
      <c r="G5" s="11">
        <v>4614</v>
      </c>
      <c r="H5" s="11">
        <v>3866</v>
      </c>
      <c r="I5" s="11">
        <v>3956</v>
      </c>
      <c r="J5" s="11">
        <v>4027</v>
      </c>
      <c r="K5" s="11">
        <v>4516</v>
      </c>
      <c r="L5" s="11">
        <v>4132</v>
      </c>
    </row>
    <row r="6" spans="1:14" x14ac:dyDescent="0.3">
      <c r="A6" s="164"/>
      <c r="B6" s="10" t="s">
        <v>6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2910</v>
      </c>
      <c r="K6" s="11">
        <v>2943</v>
      </c>
      <c r="L6" s="11">
        <v>1557</v>
      </c>
    </row>
    <row r="7" spans="1:14" x14ac:dyDescent="0.3">
      <c r="A7" s="161" t="s">
        <v>10</v>
      </c>
      <c r="B7" s="12" t="s">
        <v>5</v>
      </c>
      <c r="C7" s="13">
        <v>2361</v>
      </c>
      <c r="D7" s="13">
        <v>7474</v>
      </c>
      <c r="E7" s="13">
        <v>8373</v>
      </c>
      <c r="F7" s="13">
        <v>8552</v>
      </c>
      <c r="G7" s="13">
        <v>8254</v>
      </c>
      <c r="H7" s="13">
        <v>7469</v>
      </c>
      <c r="I7" s="13">
        <v>21927</v>
      </c>
      <c r="J7" s="13">
        <v>25420</v>
      </c>
      <c r="K7" s="13">
        <v>33441</v>
      </c>
      <c r="L7" s="13">
        <v>34697</v>
      </c>
    </row>
    <row r="8" spans="1:14" x14ac:dyDescent="0.3">
      <c r="A8" s="161"/>
      <c r="B8" s="12" t="s">
        <v>6</v>
      </c>
      <c r="C8" s="13">
        <v>0</v>
      </c>
      <c r="D8" s="13">
        <v>0</v>
      </c>
      <c r="E8" s="13">
        <v>0</v>
      </c>
      <c r="F8" s="13">
        <v>247</v>
      </c>
      <c r="G8" s="13">
        <v>75</v>
      </c>
      <c r="H8" s="13">
        <v>0</v>
      </c>
      <c r="I8" s="13">
        <v>381</v>
      </c>
      <c r="J8" s="13">
        <v>370</v>
      </c>
      <c r="K8" s="13">
        <v>230</v>
      </c>
      <c r="L8" s="13">
        <v>162</v>
      </c>
    </row>
    <row r="9" spans="1:14" x14ac:dyDescent="0.3">
      <c r="A9" s="164" t="s">
        <v>11</v>
      </c>
      <c r="B9" s="10" t="s">
        <v>5</v>
      </c>
      <c r="C9" s="11">
        <v>5129</v>
      </c>
      <c r="D9" s="11">
        <v>10340</v>
      </c>
      <c r="E9" s="11">
        <v>23802</v>
      </c>
      <c r="F9" s="11">
        <v>30904</v>
      </c>
      <c r="G9" s="11">
        <v>32958</v>
      </c>
      <c r="H9" s="11">
        <v>29060</v>
      </c>
      <c r="I9" s="11">
        <v>30555</v>
      </c>
      <c r="J9" s="11">
        <v>29617</v>
      </c>
      <c r="K9" s="11">
        <v>30299</v>
      </c>
      <c r="L9" s="11">
        <v>30631</v>
      </c>
    </row>
    <row r="10" spans="1:14" x14ac:dyDescent="0.3">
      <c r="A10" s="164"/>
      <c r="B10" s="10" t="s">
        <v>6</v>
      </c>
      <c r="C10" s="11">
        <v>1068</v>
      </c>
      <c r="D10" s="11">
        <v>917</v>
      </c>
      <c r="E10" s="11">
        <v>6816</v>
      </c>
      <c r="F10" s="11">
        <v>11693</v>
      </c>
      <c r="G10" s="11">
        <v>11110</v>
      </c>
      <c r="H10" s="11">
        <v>7480</v>
      </c>
      <c r="I10" s="11">
        <v>16634</v>
      </c>
      <c r="J10" s="11">
        <v>15476</v>
      </c>
      <c r="K10" s="11">
        <v>15675</v>
      </c>
      <c r="L10" s="11">
        <v>16943</v>
      </c>
    </row>
    <row r="11" spans="1:14" x14ac:dyDescent="0.3">
      <c r="A11" s="161" t="s">
        <v>9</v>
      </c>
      <c r="B11" s="12" t="s">
        <v>5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</row>
    <row r="12" spans="1:14" x14ac:dyDescent="0.3">
      <c r="A12" s="161"/>
      <c r="B12" s="12" t="s">
        <v>6</v>
      </c>
      <c r="C12" s="13">
        <v>0</v>
      </c>
      <c r="D12" s="13">
        <v>0</v>
      </c>
      <c r="E12" s="13">
        <v>1104</v>
      </c>
      <c r="F12" s="13">
        <v>4700</v>
      </c>
      <c r="G12" s="13">
        <v>8671</v>
      </c>
      <c r="H12" s="13">
        <v>8337</v>
      </c>
      <c r="I12" s="13">
        <v>4439</v>
      </c>
      <c r="J12" s="13">
        <v>0</v>
      </c>
      <c r="K12" s="13">
        <v>0</v>
      </c>
      <c r="L12" s="13">
        <v>0</v>
      </c>
    </row>
    <row r="13" spans="1:14" x14ac:dyDescent="0.3">
      <c r="A13" s="162" t="s">
        <v>4</v>
      </c>
      <c r="B13" s="57" t="s">
        <v>5</v>
      </c>
      <c r="C13" s="58">
        <f>C5+C7+C9</f>
        <v>7490</v>
      </c>
      <c r="D13" s="58">
        <f t="shared" ref="D13:J13" si="0">D5+D7+D9</f>
        <v>17814</v>
      </c>
      <c r="E13" s="58">
        <f t="shared" si="0"/>
        <v>33815</v>
      </c>
      <c r="F13" s="58">
        <f t="shared" si="0"/>
        <v>43922</v>
      </c>
      <c r="G13" s="58">
        <f t="shared" si="0"/>
        <v>45826</v>
      </c>
      <c r="H13" s="58">
        <f t="shared" si="0"/>
        <v>40395</v>
      </c>
      <c r="I13" s="58">
        <f t="shared" si="0"/>
        <v>56438</v>
      </c>
      <c r="J13" s="58">
        <f t="shared" si="0"/>
        <v>59064</v>
      </c>
      <c r="K13" s="58">
        <f t="shared" ref="K13:L13" si="1">K5+K7+K9</f>
        <v>68256</v>
      </c>
      <c r="L13" s="58">
        <f t="shared" si="1"/>
        <v>69460</v>
      </c>
    </row>
    <row r="14" spans="1:14" x14ac:dyDescent="0.3">
      <c r="A14" s="162"/>
      <c r="B14" s="57" t="s">
        <v>6</v>
      </c>
      <c r="C14" s="58">
        <f>C8+C10+C12</f>
        <v>1068</v>
      </c>
      <c r="D14" s="58">
        <f t="shared" ref="D14:I14" si="2">D8+D10+D12</f>
        <v>917</v>
      </c>
      <c r="E14" s="58">
        <f t="shared" si="2"/>
        <v>7920</v>
      </c>
      <c r="F14" s="58">
        <f t="shared" si="2"/>
        <v>16640</v>
      </c>
      <c r="G14" s="58">
        <f t="shared" si="2"/>
        <v>19856</v>
      </c>
      <c r="H14" s="58">
        <f t="shared" si="2"/>
        <v>15817</v>
      </c>
      <c r="I14" s="58">
        <f t="shared" si="2"/>
        <v>21454</v>
      </c>
      <c r="J14" s="58">
        <f>J6+J8+J10+J12</f>
        <v>18756</v>
      </c>
      <c r="K14" s="58">
        <f>K6+K8+K10+K12</f>
        <v>18848</v>
      </c>
      <c r="L14" s="58">
        <f>L6+L8+L10+L12</f>
        <v>18662</v>
      </c>
    </row>
    <row r="15" spans="1:14" x14ac:dyDescent="0.3">
      <c r="A15" s="185" t="s">
        <v>101</v>
      </c>
      <c r="B15" s="185"/>
      <c r="C15" s="185"/>
      <c r="D15" s="12"/>
      <c r="E15" s="7"/>
      <c r="F15" s="7"/>
      <c r="G15" s="7"/>
      <c r="H15" s="7"/>
    </row>
  </sheetData>
  <mergeCells count="7">
    <mergeCell ref="A3:L3"/>
    <mergeCell ref="A15:C15"/>
    <mergeCell ref="A7:A8"/>
    <mergeCell ref="A13:A14"/>
    <mergeCell ref="A5:A6"/>
    <mergeCell ref="A9:A10"/>
    <mergeCell ref="A11:A12"/>
  </mergeCells>
  <pageMargins left="0.70866141732283472" right="0.70866141732283472" top="0.74803149606299213" bottom="0.74803149606299213" header="0.31496062992125984" footer="0.31496062992125984"/>
  <pageSetup paperSize="9" orientation="landscape" verticalDpi="597" r:id="rId1"/>
  <headerFooter>
    <oddHeader>&amp;R&amp;G</oddHeader>
    <oddFooter>&amp;L&amp;F&amp;C&amp;P / &amp;N&amp;R&amp;A</oddFooter>
  </headerFooter>
  <colBreaks count="1" manualBreakCount="1">
    <brk id="8" max="1048575" man="1"/>
  </colBreaks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7030A0"/>
  </sheetPr>
  <dimension ref="A1:B3"/>
  <sheetViews>
    <sheetView showGridLines="0" zoomScaleNormal="100" workbookViewId="0">
      <selection sqref="A1:B3"/>
    </sheetView>
  </sheetViews>
  <sheetFormatPr defaultRowHeight="14.4" x14ac:dyDescent="0.3"/>
  <cols>
    <col min="1" max="1" width="4.44140625" bestFit="1" customWidth="1"/>
    <col min="2" max="2" width="109.5546875" bestFit="1" customWidth="1"/>
  </cols>
  <sheetData>
    <row r="1" spans="1:2" x14ac:dyDescent="0.3">
      <c r="A1" s="103" t="s">
        <v>71</v>
      </c>
      <c r="B1" s="103" t="s">
        <v>72</v>
      </c>
    </row>
    <row r="2" spans="1:2" x14ac:dyDescent="0.3">
      <c r="A2" s="104">
        <v>1</v>
      </c>
      <c r="B2" s="105" t="s">
        <v>73</v>
      </c>
    </row>
    <row r="3" spans="1:2" x14ac:dyDescent="0.3">
      <c r="A3" s="104">
        <v>2</v>
      </c>
      <c r="B3" s="105" t="s">
        <v>74</v>
      </c>
    </row>
  </sheetData>
  <hyperlinks>
    <hyperlink ref="B2" r:id="rId1" xr:uid="{00000000-0004-0000-0900-000000000000}"/>
    <hyperlink ref="B3" r:id="rId2" xr:uid="{00000000-0004-0000-0900-000001000000}"/>
  </hyperlinks>
  <pageMargins left="0.7" right="0.7" top="0.75" bottom="0.75" header="0.3" footer="0.3"/>
  <pageSetup paperSize="9" orientation="landscape" verticalDpi="597" r:id="rId3"/>
  <headerFooter>
    <oddHeader>&amp;R&amp;G</oddHeader>
    <oddFooter>&amp;L&amp;F&amp;C&amp;P&amp;R&amp;A</oddFooter>
  </headerFooter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  <pageSetUpPr fitToPage="1"/>
  </sheetPr>
  <dimension ref="A1"/>
  <sheetViews>
    <sheetView showGridLines="0" zoomScaleNormal="100" workbookViewId="0">
      <selection activeCell="S13" sqref="S13"/>
    </sheetView>
  </sheetViews>
  <sheetFormatPr defaultRowHeight="14.4" x14ac:dyDescent="0.3"/>
  <sheetData/>
  <pageMargins left="0.70866141732283472" right="0.70866141732283472" top="0.74803149606299213" bottom="0.74803149606299213" header="0.31496062992125984" footer="0.31496062992125984"/>
  <pageSetup paperSize="9" scale="95" orientation="landscape" verticalDpi="597" r:id="rId1"/>
  <headerFooter>
    <oddHeader>&amp;R&amp;G</oddHeader>
    <oddFooter>&amp;L&amp;F&amp;C&amp;P / &amp;N&amp;R&amp;A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3:H60"/>
  <sheetViews>
    <sheetView showGridLines="0" zoomScaleNormal="100" workbookViewId="0">
      <selection activeCell="C10" sqref="C10:E11"/>
    </sheetView>
  </sheetViews>
  <sheetFormatPr defaultRowHeight="14.4" x14ac:dyDescent="0.3"/>
  <cols>
    <col min="1" max="1" width="20" customWidth="1"/>
    <col min="2" max="2" width="20.109375" customWidth="1"/>
    <col min="3" max="3" width="12.5546875" customWidth="1"/>
    <col min="4" max="4" width="11.33203125" customWidth="1"/>
    <col min="5" max="5" width="15.44140625" customWidth="1"/>
    <col min="6" max="6" width="12.109375" customWidth="1"/>
    <col min="7" max="7" width="17.33203125" customWidth="1"/>
    <col min="8" max="8" width="14.44140625" customWidth="1"/>
  </cols>
  <sheetData>
    <row r="3" spans="1:8" x14ac:dyDescent="0.3">
      <c r="A3" s="153" t="s">
        <v>135</v>
      </c>
      <c r="B3" s="153"/>
      <c r="C3" s="153"/>
      <c r="D3" s="153"/>
      <c r="E3" s="153"/>
      <c r="F3" s="153"/>
      <c r="G3" s="153"/>
      <c r="H3" s="153"/>
    </row>
    <row r="4" spans="1:8" ht="34.200000000000003" x14ac:dyDescent="0.3">
      <c r="A4" s="93" t="s">
        <v>58</v>
      </c>
      <c r="B4" s="94" t="s">
        <v>59</v>
      </c>
      <c r="C4" s="94" t="s">
        <v>60</v>
      </c>
      <c r="D4" s="94" t="s">
        <v>61</v>
      </c>
      <c r="E4" s="95" t="s">
        <v>62</v>
      </c>
      <c r="F4" s="94" t="s">
        <v>79</v>
      </c>
      <c r="G4" s="94" t="s">
        <v>80</v>
      </c>
      <c r="H4" s="94" t="s">
        <v>63</v>
      </c>
    </row>
    <row r="5" spans="1:8" x14ac:dyDescent="0.3">
      <c r="A5" s="154" t="s">
        <v>92</v>
      </c>
      <c r="B5" s="63" t="s">
        <v>64</v>
      </c>
      <c r="C5" s="64">
        <v>30.376999999999999</v>
      </c>
      <c r="D5" s="64">
        <v>24.382295200000005</v>
      </c>
      <c r="E5" s="65">
        <v>284.09100000000001</v>
      </c>
      <c r="F5" s="66">
        <f>D5/C5*1000</f>
        <v>802.65645718800431</v>
      </c>
      <c r="G5" s="64">
        <f>D5/E5*1000</f>
        <v>85.825651639791488</v>
      </c>
      <c r="H5" s="65">
        <f>F5/G5</f>
        <v>9.3521743424301285</v>
      </c>
    </row>
    <row r="6" spans="1:8" x14ac:dyDescent="0.3">
      <c r="A6" s="155"/>
      <c r="B6" s="4" t="s">
        <v>65</v>
      </c>
      <c r="C6" s="85">
        <v>25.068999999999999</v>
      </c>
      <c r="D6" s="85">
        <v>17.728744700000004</v>
      </c>
      <c r="E6" s="101">
        <v>318.25099999999998</v>
      </c>
      <c r="F6" s="102">
        <f t="shared" ref="F6:F10" si="0">D6/C6*1000</f>
        <v>707.19792173600877</v>
      </c>
      <c r="G6" s="85">
        <f t="shared" ref="G6:G10" si="1">D6/E6*1000</f>
        <v>55.706799664415833</v>
      </c>
      <c r="H6" s="101">
        <f t="shared" ref="H6:H10" si="2">F6/G6</f>
        <v>12.695001795045675</v>
      </c>
    </row>
    <row r="7" spans="1:8" x14ac:dyDescent="0.3">
      <c r="A7" s="155"/>
      <c r="B7" s="67" t="s">
        <v>69</v>
      </c>
      <c r="C7" s="68">
        <v>13.691000000000001</v>
      </c>
      <c r="D7" s="68">
        <v>5.8419804999999974</v>
      </c>
      <c r="E7" s="69">
        <v>95.635999999999996</v>
      </c>
      <c r="F7" s="70">
        <f t="shared" si="0"/>
        <v>426.70224965305653</v>
      </c>
      <c r="G7" s="68">
        <f t="shared" si="1"/>
        <v>61.08557969802164</v>
      </c>
      <c r="H7" s="69">
        <f t="shared" si="2"/>
        <v>6.9853188225841789</v>
      </c>
    </row>
    <row r="8" spans="1:8" x14ac:dyDescent="0.3">
      <c r="A8" s="155"/>
      <c r="B8" s="4" t="s">
        <v>70</v>
      </c>
      <c r="C8" s="85">
        <v>5.9160000000000004</v>
      </c>
      <c r="D8" s="85">
        <v>3.0836298000000002</v>
      </c>
      <c r="E8" s="101">
        <v>40.594999999999999</v>
      </c>
      <c r="F8" s="102">
        <f t="shared" si="0"/>
        <v>521.23559837728192</v>
      </c>
      <c r="G8" s="85">
        <f t="shared" si="1"/>
        <v>75.960827688138949</v>
      </c>
      <c r="H8" s="101">
        <f t="shared" si="2"/>
        <v>6.8618999323867458</v>
      </c>
    </row>
    <row r="9" spans="1:8" x14ac:dyDescent="0.3">
      <c r="A9" s="156"/>
      <c r="B9" s="71" t="s">
        <v>66</v>
      </c>
      <c r="C9" s="72">
        <f>C10-SUM(C5:C8)</f>
        <v>100.96100000000001</v>
      </c>
      <c r="D9" s="72">
        <f>D10-SUM(D5:D8)</f>
        <v>35.724160499999989</v>
      </c>
      <c r="E9" s="73">
        <f>E10-SUM(E5:E8)</f>
        <v>626.67300000000012</v>
      </c>
      <c r="F9" s="74">
        <f t="shared" si="0"/>
        <v>353.84119115301934</v>
      </c>
      <c r="G9" s="72">
        <f t="shared" si="1"/>
        <v>57.006062970640158</v>
      </c>
      <c r="H9" s="73">
        <f t="shared" si="2"/>
        <v>6.2070799615693195</v>
      </c>
    </row>
    <row r="10" spans="1:8" x14ac:dyDescent="0.3">
      <c r="A10" s="75"/>
      <c r="B10" s="75" t="s">
        <v>4</v>
      </c>
      <c r="C10" s="76">
        <v>176.01400000000001</v>
      </c>
      <c r="D10" s="76">
        <v>86.760810699999993</v>
      </c>
      <c r="E10" s="77">
        <v>1365.2460000000001</v>
      </c>
      <c r="F10" s="78">
        <f t="shared" si="0"/>
        <v>492.91994216369147</v>
      </c>
      <c r="G10" s="76">
        <f t="shared" si="1"/>
        <v>63.549580588406762</v>
      </c>
      <c r="H10" s="77">
        <f t="shared" si="2"/>
        <v>7.7564625541150143</v>
      </c>
    </row>
    <row r="11" spans="1:8" x14ac:dyDescent="0.3">
      <c r="A11" s="79"/>
      <c r="B11" s="79" t="s">
        <v>67</v>
      </c>
      <c r="C11" s="106">
        <v>2.1238240561378581E-2</v>
      </c>
      <c r="D11" s="106">
        <v>2.0130437771364865E-2</v>
      </c>
      <c r="E11" s="107">
        <v>2.1314195708088228E-2</v>
      </c>
      <c r="F11" s="80"/>
      <c r="G11" s="81"/>
      <c r="H11" s="82"/>
    </row>
    <row r="12" spans="1:8" x14ac:dyDescent="0.3">
      <c r="A12" s="157" t="s">
        <v>91</v>
      </c>
      <c r="B12" s="157"/>
      <c r="C12" s="157"/>
      <c r="D12" s="157"/>
      <c r="E12" s="157"/>
      <c r="F12" s="150"/>
    </row>
    <row r="15" spans="1:8" x14ac:dyDescent="0.3">
      <c r="A15" s="153" t="s">
        <v>128</v>
      </c>
      <c r="B15" s="153"/>
      <c r="C15" s="153"/>
      <c r="D15" s="153"/>
      <c r="E15" s="153"/>
      <c r="F15" s="153"/>
      <c r="G15" s="153"/>
      <c r="H15" s="153"/>
    </row>
    <row r="16" spans="1:8" ht="34.200000000000003" x14ac:dyDescent="0.3">
      <c r="A16" s="93" t="s">
        <v>58</v>
      </c>
      <c r="B16" s="94" t="s">
        <v>59</v>
      </c>
      <c r="C16" s="94" t="s">
        <v>60</v>
      </c>
      <c r="D16" s="94" t="s">
        <v>61</v>
      </c>
      <c r="E16" s="95" t="s">
        <v>62</v>
      </c>
      <c r="F16" s="94" t="s">
        <v>79</v>
      </c>
      <c r="G16" s="94" t="s">
        <v>80</v>
      </c>
      <c r="H16" s="94" t="s">
        <v>63</v>
      </c>
    </row>
    <row r="17" spans="1:8" x14ac:dyDescent="0.3">
      <c r="A17" s="154" t="s">
        <v>92</v>
      </c>
      <c r="B17" s="63" t="s">
        <v>69</v>
      </c>
      <c r="C17" s="64">
        <v>109.899</v>
      </c>
      <c r="D17" s="64">
        <v>64.836282600000004</v>
      </c>
      <c r="E17" s="65">
        <v>701.05200000000002</v>
      </c>
      <c r="F17" s="66">
        <f>D17/C17*1000</f>
        <v>589.96244369830481</v>
      </c>
      <c r="G17" s="64">
        <f>D17/E17*1000</f>
        <v>92.484270211054252</v>
      </c>
      <c r="H17" s="65">
        <f>F17/G17</f>
        <v>6.3790571342778364</v>
      </c>
    </row>
    <row r="18" spans="1:8" x14ac:dyDescent="0.3">
      <c r="A18" s="155"/>
      <c r="B18" s="4" t="s">
        <v>64</v>
      </c>
      <c r="C18" s="85">
        <v>130.86199999999999</v>
      </c>
      <c r="D18" s="85">
        <v>101.90857499999997</v>
      </c>
      <c r="E18" s="101">
        <v>1152.242</v>
      </c>
      <c r="F18" s="102">
        <f t="shared" ref="F18:F22" si="3">D18/C18*1000</f>
        <v>778.7484143601655</v>
      </c>
      <c r="G18" s="85">
        <f t="shared" ref="G18:G22" si="4">D18/E18*1000</f>
        <v>88.443725363248319</v>
      </c>
      <c r="H18" s="101">
        <f t="shared" ref="H18:H22" si="5">F18/G18</f>
        <v>8.805015971022911</v>
      </c>
    </row>
    <row r="19" spans="1:8" x14ac:dyDescent="0.3">
      <c r="A19" s="155"/>
      <c r="B19" s="67" t="s">
        <v>65</v>
      </c>
      <c r="C19" s="68">
        <v>64.373999999999995</v>
      </c>
      <c r="D19" s="68">
        <v>33.415644299999997</v>
      </c>
      <c r="E19" s="69">
        <v>623.40300000000002</v>
      </c>
      <c r="F19" s="70">
        <f t="shared" si="3"/>
        <v>519.08603318109795</v>
      </c>
      <c r="G19" s="68">
        <f t="shared" si="4"/>
        <v>53.601994696849381</v>
      </c>
      <c r="H19" s="69">
        <f t="shared" si="5"/>
        <v>9.6840805294062839</v>
      </c>
    </row>
    <row r="20" spans="1:8" x14ac:dyDescent="0.3">
      <c r="A20" s="155"/>
      <c r="B20" s="4" t="s">
        <v>70</v>
      </c>
      <c r="C20" s="85">
        <v>32.274999999999999</v>
      </c>
      <c r="D20" s="85">
        <v>18.197839099999999</v>
      </c>
      <c r="E20" s="101">
        <v>306.72500000000002</v>
      </c>
      <c r="F20" s="102">
        <f t="shared" si="3"/>
        <v>563.83699767621999</v>
      </c>
      <c r="G20" s="85">
        <f t="shared" si="4"/>
        <v>59.329494172304173</v>
      </c>
      <c r="H20" s="101">
        <f t="shared" si="5"/>
        <v>9.50348567002324</v>
      </c>
    </row>
    <row r="21" spans="1:8" x14ac:dyDescent="0.3">
      <c r="A21" s="156"/>
      <c r="B21" s="71" t="s">
        <v>66</v>
      </c>
      <c r="C21" s="72">
        <f>C22-SUM(C17:C20)</f>
        <v>468.88800000000003</v>
      </c>
      <c r="D21" s="72">
        <f>D22-SUM(D17:D20)</f>
        <v>136.68325099999993</v>
      </c>
      <c r="E21" s="73">
        <f>E22-SUM(E17:E20)</f>
        <v>2105.2320000000004</v>
      </c>
      <c r="F21" s="74">
        <f t="shared" si="3"/>
        <v>291.50511636041</v>
      </c>
      <c r="G21" s="72">
        <f t="shared" si="4"/>
        <v>64.925505122475755</v>
      </c>
      <c r="H21" s="73">
        <f t="shared" si="5"/>
        <v>4.4898397911654824</v>
      </c>
    </row>
    <row r="22" spans="1:8" x14ac:dyDescent="0.3">
      <c r="A22" s="75"/>
      <c r="B22" s="75" t="s">
        <v>4</v>
      </c>
      <c r="C22" s="76">
        <v>806.298</v>
      </c>
      <c r="D22" s="76">
        <v>355.04159199999992</v>
      </c>
      <c r="E22" s="77">
        <v>4888.6540000000005</v>
      </c>
      <c r="F22" s="78">
        <f t="shared" si="3"/>
        <v>440.33544917635902</v>
      </c>
      <c r="G22" s="76">
        <f t="shared" si="4"/>
        <v>72.625633149738121</v>
      </c>
      <c r="H22" s="77">
        <f t="shared" si="5"/>
        <v>6.0630858565939647</v>
      </c>
    </row>
    <row r="23" spans="1:8" x14ac:dyDescent="0.3">
      <c r="A23" s="79"/>
      <c r="B23" s="79" t="s">
        <v>67</v>
      </c>
      <c r="C23" s="106">
        <v>2.2004109699996704E-2</v>
      </c>
      <c r="D23" s="106">
        <v>2.0081633825362492E-2</v>
      </c>
      <c r="E23" s="107">
        <v>2.1029752443453571E-2</v>
      </c>
      <c r="F23" s="80"/>
      <c r="G23" s="81"/>
      <c r="H23" s="82"/>
    </row>
    <row r="24" spans="1:8" x14ac:dyDescent="0.3">
      <c r="A24" s="157" t="s">
        <v>91</v>
      </c>
      <c r="B24" s="157"/>
      <c r="C24" s="157"/>
      <c r="D24" s="157"/>
      <c r="E24" s="157"/>
      <c r="F24" s="143"/>
    </row>
    <row r="27" spans="1:8" x14ac:dyDescent="0.3">
      <c r="A27" s="153" t="s">
        <v>120</v>
      </c>
      <c r="B27" s="153"/>
      <c r="C27" s="153"/>
      <c r="D27" s="153"/>
      <c r="E27" s="153"/>
      <c r="F27" s="153"/>
      <c r="G27" s="153"/>
      <c r="H27" s="153"/>
    </row>
    <row r="28" spans="1:8" ht="34.200000000000003" x14ac:dyDescent="0.3">
      <c r="A28" s="93" t="s">
        <v>58</v>
      </c>
      <c r="B28" s="94" t="s">
        <v>59</v>
      </c>
      <c r="C28" s="94" t="s">
        <v>60</v>
      </c>
      <c r="D28" s="94" t="s">
        <v>61</v>
      </c>
      <c r="E28" s="95" t="s">
        <v>62</v>
      </c>
      <c r="F28" s="94" t="s">
        <v>79</v>
      </c>
      <c r="G28" s="94" t="s">
        <v>80</v>
      </c>
      <c r="H28" s="94" t="s">
        <v>63</v>
      </c>
    </row>
    <row r="29" spans="1:8" x14ac:dyDescent="0.3">
      <c r="A29" s="154" t="s">
        <v>92</v>
      </c>
      <c r="B29" s="63" t="s">
        <v>69</v>
      </c>
      <c r="C29" s="64">
        <v>119.077</v>
      </c>
      <c r="D29" s="64">
        <v>61.816924599999986</v>
      </c>
      <c r="E29" s="65">
        <v>821.42499999999995</v>
      </c>
      <c r="F29" s="66">
        <f>D29/C29*1000</f>
        <v>519.13404435785242</v>
      </c>
      <c r="G29" s="64">
        <f>D29/E29*1000</f>
        <v>75.255713668320283</v>
      </c>
      <c r="H29" s="65">
        <f>F29/G29</f>
        <v>6.8982675075791295</v>
      </c>
    </row>
    <row r="30" spans="1:8" x14ac:dyDescent="0.3">
      <c r="A30" s="155"/>
      <c r="B30" s="4" t="s">
        <v>64</v>
      </c>
      <c r="C30" s="85">
        <v>99.507000000000005</v>
      </c>
      <c r="D30" s="85">
        <v>66.190019000000007</v>
      </c>
      <c r="E30" s="101">
        <v>857.84400000000005</v>
      </c>
      <c r="F30" s="102">
        <f t="shared" ref="F30:F34" si="6">D30/C30*1000</f>
        <v>665.17952505853862</v>
      </c>
      <c r="G30" s="85">
        <f t="shared" ref="G30:G34" si="7">D30/E30*1000</f>
        <v>77.158573120520757</v>
      </c>
      <c r="H30" s="101">
        <f t="shared" ref="H30:H34" si="8">F30/G30</f>
        <v>8.6209412403147514</v>
      </c>
    </row>
    <row r="31" spans="1:8" x14ac:dyDescent="0.3">
      <c r="A31" s="155"/>
      <c r="B31" s="67" t="s">
        <v>65</v>
      </c>
      <c r="C31" s="68">
        <v>67.100999999999999</v>
      </c>
      <c r="D31" s="68">
        <v>41.522223500000003</v>
      </c>
      <c r="E31" s="69">
        <v>648.67899999999997</v>
      </c>
      <c r="F31" s="70">
        <f t="shared" si="6"/>
        <v>618.8018583925724</v>
      </c>
      <c r="G31" s="68">
        <f t="shared" si="7"/>
        <v>64.010432741001338</v>
      </c>
      <c r="H31" s="69">
        <f t="shared" si="8"/>
        <v>9.667203171338727</v>
      </c>
    </row>
    <row r="32" spans="1:8" x14ac:dyDescent="0.3">
      <c r="A32" s="155"/>
      <c r="B32" s="4" t="s">
        <v>70</v>
      </c>
      <c r="C32" s="85">
        <v>29.46</v>
      </c>
      <c r="D32" s="85">
        <v>6.9884779000000004</v>
      </c>
      <c r="E32" s="101">
        <v>153.51499999999999</v>
      </c>
      <c r="F32" s="102">
        <f t="shared" si="6"/>
        <v>237.21920909708081</v>
      </c>
      <c r="G32" s="85">
        <f t="shared" si="7"/>
        <v>45.523094811581934</v>
      </c>
      <c r="H32" s="101">
        <f t="shared" si="8"/>
        <v>5.2109640190088253</v>
      </c>
    </row>
    <row r="33" spans="1:8" x14ac:dyDescent="0.3">
      <c r="A33" s="156"/>
      <c r="B33" s="71" t="s">
        <v>66</v>
      </c>
      <c r="C33" s="72">
        <f>C34-SUM(C29:C32)</f>
        <v>359.82400000000007</v>
      </c>
      <c r="D33" s="72">
        <f>D34-SUM(D29:D32)</f>
        <v>93.934193599999929</v>
      </c>
      <c r="E33" s="73">
        <f>E34-SUM(E29:E32)</f>
        <v>1735.6040000000003</v>
      </c>
      <c r="F33" s="74">
        <f t="shared" si="6"/>
        <v>261.05594290542018</v>
      </c>
      <c r="G33" s="72">
        <f t="shared" si="7"/>
        <v>54.121904305359934</v>
      </c>
      <c r="H33" s="73">
        <f t="shared" si="8"/>
        <v>4.8234803681799985</v>
      </c>
    </row>
    <row r="34" spans="1:8" x14ac:dyDescent="0.3">
      <c r="A34" s="75"/>
      <c r="B34" s="75" t="s">
        <v>4</v>
      </c>
      <c r="C34" s="76">
        <v>674.96900000000005</v>
      </c>
      <c r="D34" s="76">
        <v>270.45183859999992</v>
      </c>
      <c r="E34" s="77">
        <v>4217.067</v>
      </c>
      <c r="F34" s="78">
        <f t="shared" si="6"/>
        <v>400.68779247639509</v>
      </c>
      <c r="G34" s="76">
        <f t="shared" si="7"/>
        <v>64.132687149623166</v>
      </c>
      <c r="H34" s="77">
        <f t="shared" si="8"/>
        <v>6.24779360237285</v>
      </c>
    </row>
    <row r="35" spans="1:8" x14ac:dyDescent="0.3">
      <c r="A35" s="79"/>
      <c r="B35" s="79" t="s">
        <v>67</v>
      </c>
      <c r="C35" s="106">
        <v>1.9378364615421851E-2</v>
      </c>
      <c r="D35" s="106">
        <v>1.7277750670242033E-2</v>
      </c>
      <c r="E35" s="107">
        <v>1.8576405570734564E-2</v>
      </c>
      <c r="F35" s="80"/>
      <c r="G35" s="81"/>
      <c r="H35" s="82"/>
    </row>
    <row r="36" spans="1:8" x14ac:dyDescent="0.3">
      <c r="A36" s="157" t="s">
        <v>91</v>
      </c>
      <c r="B36" s="157"/>
      <c r="C36" s="157"/>
      <c r="D36" s="157"/>
      <c r="E36" s="157"/>
      <c r="F36" s="62"/>
    </row>
    <row r="39" spans="1:8" s="108" customFormat="1" ht="17.100000000000001" customHeight="1" x14ac:dyDescent="0.3">
      <c r="A39" s="153" t="s">
        <v>88</v>
      </c>
      <c r="B39" s="153"/>
      <c r="C39" s="153"/>
      <c r="D39" s="153"/>
      <c r="E39" s="153"/>
      <c r="F39" s="153"/>
      <c r="G39" s="153"/>
      <c r="H39" s="153"/>
    </row>
    <row r="40" spans="1:8" ht="38.25" customHeight="1" x14ac:dyDescent="0.3">
      <c r="A40" s="93" t="s">
        <v>58</v>
      </c>
      <c r="B40" s="94" t="s">
        <v>59</v>
      </c>
      <c r="C40" s="94" t="s">
        <v>60</v>
      </c>
      <c r="D40" s="94" t="s">
        <v>61</v>
      </c>
      <c r="E40" s="95" t="s">
        <v>62</v>
      </c>
      <c r="F40" s="94" t="s">
        <v>79</v>
      </c>
      <c r="G40" s="94" t="s">
        <v>80</v>
      </c>
      <c r="H40" s="94" t="s">
        <v>63</v>
      </c>
    </row>
    <row r="41" spans="1:8" x14ac:dyDescent="0.3">
      <c r="A41" s="154" t="s">
        <v>92</v>
      </c>
      <c r="B41" s="63" t="s">
        <v>69</v>
      </c>
      <c r="C41" s="64">
        <v>109.131</v>
      </c>
      <c r="D41" s="64">
        <v>46.447490800000004</v>
      </c>
      <c r="E41" s="65">
        <v>859.17499999999995</v>
      </c>
      <c r="F41" s="66">
        <f>D41/C41*1000</f>
        <v>425.61225316362908</v>
      </c>
      <c r="G41" s="64">
        <f>D41/E41*1000</f>
        <v>54.06057066371811</v>
      </c>
      <c r="H41" s="65">
        <f>F41/G41</f>
        <v>7.8728775508334019</v>
      </c>
    </row>
    <row r="42" spans="1:8" x14ac:dyDescent="0.3">
      <c r="A42" s="155"/>
      <c r="B42" s="4" t="s">
        <v>64</v>
      </c>
      <c r="C42" s="85">
        <v>97.372</v>
      </c>
      <c r="D42" s="85">
        <v>66.035908100000015</v>
      </c>
      <c r="E42" s="101">
        <v>811.36199999999997</v>
      </c>
      <c r="F42" s="102">
        <f t="shared" ref="F42:F46" si="9">D42/C42*1000</f>
        <v>678.18169597009421</v>
      </c>
      <c r="G42" s="85">
        <f t="shared" ref="G42:G46" si="10">D42/E42*1000</f>
        <v>81.388958442717339</v>
      </c>
      <c r="H42" s="101">
        <f t="shared" ref="H42:H46" si="11">F42/G42</f>
        <v>8.3326007476481934</v>
      </c>
    </row>
    <row r="43" spans="1:8" x14ac:dyDescent="0.3">
      <c r="A43" s="155"/>
      <c r="B43" s="67" t="s">
        <v>65</v>
      </c>
      <c r="C43" s="68">
        <v>92.162000000000006</v>
      </c>
      <c r="D43" s="68">
        <v>52.237157600000003</v>
      </c>
      <c r="E43" s="69">
        <v>899.70799999999997</v>
      </c>
      <c r="F43" s="70">
        <f t="shared" si="9"/>
        <v>566.79713547883068</v>
      </c>
      <c r="G43" s="68">
        <f t="shared" si="10"/>
        <v>58.060123506737746</v>
      </c>
      <c r="H43" s="69">
        <f t="shared" si="11"/>
        <v>9.7622447429526247</v>
      </c>
    </row>
    <row r="44" spans="1:8" x14ac:dyDescent="0.3">
      <c r="A44" s="155"/>
      <c r="B44" s="4" t="s">
        <v>70</v>
      </c>
      <c r="C44" s="85">
        <v>40.298000000000002</v>
      </c>
      <c r="D44" s="85">
        <v>11.3147872</v>
      </c>
      <c r="E44" s="101">
        <v>291.71899999999999</v>
      </c>
      <c r="F44" s="102">
        <f t="shared" si="9"/>
        <v>280.77788475854879</v>
      </c>
      <c r="G44" s="85">
        <f t="shared" si="10"/>
        <v>38.786596690650931</v>
      </c>
      <c r="H44" s="101">
        <f t="shared" si="11"/>
        <v>7.2390441212963426</v>
      </c>
    </row>
    <row r="45" spans="1:8" x14ac:dyDescent="0.3">
      <c r="A45" s="156"/>
      <c r="B45" s="71" t="s">
        <v>66</v>
      </c>
      <c r="C45" s="72">
        <v>354.71199999999999</v>
      </c>
      <c r="D45" s="72">
        <v>113.64391699999993</v>
      </c>
      <c r="E45" s="73">
        <v>2164.576</v>
      </c>
      <c r="F45" s="74">
        <f t="shared" si="9"/>
        <v>320.38362671688566</v>
      </c>
      <c r="G45" s="72">
        <f t="shared" si="10"/>
        <v>52.501698716053369</v>
      </c>
      <c r="H45" s="73">
        <f t="shared" si="11"/>
        <v>6.1023478202034331</v>
      </c>
    </row>
    <row r="46" spans="1:8" x14ac:dyDescent="0.3">
      <c r="A46" s="75"/>
      <c r="B46" s="75" t="s">
        <v>4</v>
      </c>
      <c r="C46" s="76">
        <f>SUM(C41:C45)</f>
        <v>693.67499999999995</v>
      </c>
      <c r="D46" s="76">
        <f>SUM(D41:D45)</f>
        <v>289.67926069999999</v>
      </c>
      <c r="E46" s="77">
        <f>SUM(E41:E45)</f>
        <v>5026.54</v>
      </c>
      <c r="F46" s="78">
        <f t="shared" si="9"/>
        <v>417.60083713554621</v>
      </c>
      <c r="G46" s="76">
        <f t="shared" si="10"/>
        <v>57.629952352910749</v>
      </c>
      <c r="H46" s="77">
        <f t="shared" si="11"/>
        <v>7.2462464410566918</v>
      </c>
    </row>
    <row r="47" spans="1:8" x14ac:dyDescent="0.3">
      <c r="A47" s="79"/>
      <c r="B47" s="79" t="s">
        <v>67</v>
      </c>
      <c r="C47" s="106">
        <v>2.2361229098935707E-2</v>
      </c>
      <c r="D47" s="106">
        <v>2.039641148800837E-2</v>
      </c>
      <c r="E47" s="107">
        <v>2.3952440157878896E-2</v>
      </c>
      <c r="F47" s="80"/>
      <c r="G47" s="81"/>
      <c r="H47" s="82"/>
    </row>
    <row r="48" spans="1:8" x14ac:dyDescent="0.3">
      <c r="A48" s="157" t="s">
        <v>91</v>
      </c>
      <c r="B48" s="157"/>
      <c r="C48" s="157"/>
      <c r="D48" s="157"/>
      <c r="E48" s="157"/>
      <c r="F48" s="62"/>
    </row>
    <row r="51" spans="1:8" s="108" customFormat="1" ht="17.100000000000001" customHeight="1" x14ac:dyDescent="0.3">
      <c r="A51" s="153" t="s">
        <v>68</v>
      </c>
      <c r="B51" s="153"/>
      <c r="C51" s="153"/>
      <c r="D51" s="153"/>
      <c r="E51" s="153"/>
      <c r="F51" s="153"/>
      <c r="G51" s="153"/>
      <c r="H51" s="153"/>
    </row>
    <row r="52" spans="1:8" ht="39" customHeight="1" x14ac:dyDescent="0.3">
      <c r="A52" s="93" t="s">
        <v>58</v>
      </c>
      <c r="B52" s="94" t="s">
        <v>59</v>
      </c>
      <c r="C52" s="94" t="s">
        <v>60</v>
      </c>
      <c r="D52" s="94" t="s">
        <v>61</v>
      </c>
      <c r="E52" s="95" t="s">
        <v>62</v>
      </c>
      <c r="F52" s="94" t="s">
        <v>79</v>
      </c>
      <c r="G52" s="94" t="s">
        <v>80</v>
      </c>
      <c r="H52" s="94" t="s">
        <v>63</v>
      </c>
    </row>
    <row r="53" spans="1:8" x14ac:dyDescent="0.3">
      <c r="A53" s="154" t="s">
        <v>92</v>
      </c>
      <c r="B53" s="63" t="s">
        <v>64</v>
      </c>
      <c r="C53" s="64">
        <v>113.33799999999999</v>
      </c>
      <c r="D53" s="64">
        <v>81.805613300000076</v>
      </c>
      <c r="E53" s="65">
        <v>1077.749</v>
      </c>
      <c r="F53" s="66">
        <f>D53/C53*1000</f>
        <v>721.78451446117003</v>
      </c>
      <c r="G53" s="64">
        <f>D53/E53*1000</f>
        <v>75.904142151836908</v>
      </c>
      <c r="H53" s="65">
        <f>F53/G53</f>
        <v>9.5091584464169134</v>
      </c>
    </row>
    <row r="54" spans="1:8" x14ac:dyDescent="0.3">
      <c r="A54" s="155"/>
      <c r="B54" s="4" t="s">
        <v>69</v>
      </c>
      <c r="C54" s="85">
        <v>100.783</v>
      </c>
      <c r="D54" s="85">
        <v>51.718538100000011</v>
      </c>
      <c r="E54" s="101">
        <v>791.38499999999999</v>
      </c>
      <c r="F54" s="102">
        <f t="shared" ref="F54:F58" si="12">D54/C54*1000</f>
        <v>513.16728118829576</v>
      </c>
      <c r="G54" s="85">
        <f t="shared" ref="G54:G57" si="13">D54/E54*1000</f>
        <v>65.351931234481341</v>
      </c>
      <c r="H54" s="101">
        <f t="shared" ref="H54:H58" si="14">F54/G54</f>
        <v>7.8523659744202883</v>
      </c>
    </row>
    <row r="55" spans="1:8" x14ac:dyDescent="0.3">
      <c r="A55" s="155"/>
      <c r="B55" s="67" t="s">
        <v>65</v>
      </c>
      <c r="C55" s="68">
        <v>62.582999999999998</v>
      </c>
      <c r="D55" s="68">
        <v>32.406060300000007</v>
      </c>
      <c r="E55" s="69">
        <v>839.56</v>
      </c>
      <c r="F55" s="70">
        <f t="shared" si="12"/>
        <v>517.80931403096702</v>
      </c>
      <c r="G55" s="68">
        <f t="shared" si="13"/>
        <v>38.598861665634395</v>
      </c>
      <c r="H55" s="69">
        <f t="shared" si="14"/>
        <v>13.415144687854527</v>
      </c>
    </row>
    <row r="56" spans="1:8" x14ac:dyDescent="0.3">
      <c r="A56" s="155"/>
      <c r="B56" s="4" t="s">
        <v>70</v>
      </c>
      <c r="C56" s="85">
        <v>53.872</v>
      </c>
      <c r="D56" s="85">
        <v>18.636931399999995</v>
      </c>
      <c r="E56" s="101">
        <v>317.82499999999999</v>
      </c>
      <c r="F56" s="102">
        <f t="shared" si="12"/>
        <v>345.94838506088502</v>
      </c>
      <c r="G56" s="85">
        <f t="shared" si="13"/>
        <v>58.638972390466435</v>
      </c>
      <c r="H56" s="101">
        <f t="shared" si="14"/>
        <v>5.8996324621324634</v>
      </c>
    </row>
    <row r="57" spans="1:8" x14ac:dyDescent="0.3">
      <c r="A57" s="156"/>
      <c r="B57" s="71" t="s">
        <v>66</v>
      </c>
      <c r="C57" s="72">
        <v>383.75299999999993</v>
      </c>
      <c r="D57" s="72">
        <v>116.86098180000027</v>
      </c>
      <c r="E57" s="73">
        <v>2094.1600000000003</v>
      </c>
      <c r="F57" s="74">
        <f t="shared" si="12"/>
        <v>304.52135045198418</v>
      </c>
      <c r="G57" s="72">
        <f t="shared" si="13"/>
        <v>55.803272815830816</v>
      </c>
      <c r="H57" s="73">
        <f t="shared" si="14"/>
        <v>5.4570518015494356</v>
      </c>
    </row>
    <row r="58" spans="1:8" x14ac:dyDescent="0.3">
      <c r="A58" s="75"/>
      <c r="B58" s="75" t="s">
        <v>4</v>
      </c>
      <c r="C58" s="76">
        <f>SUM(C53:C57)</f>
        <v>714.32899999999995</v>
      </c>
      <c r="D58" s="76">
        <f>SUM(D53:D57)</f>
        <v>301.42812490000034</v>
      </c>
      <c r="E58" s="77">
        <f>SUM(E53:E57)</f>
        <v>5120.6790000000001</v>
      </c>
      <c r="F58" s="78">
        <f t="shared" si="12"/>
        <v>421.97380324752368</v>
      </c>
      <c r="G58" s="76">
        <f>D58/E58*1000</f>
        <v>58.86487415047894</v>
      </c>
      <c r="H58" s="77">
        <f t="shared" si="14"/>
        <v>7.1685161879190122</v>
      </c>
    </row>
    <row r="59" spans="1:8" x14ac:dyDescent="0.3">
      <c r="A59" s="79"/>
      <c r="B59" s="79" t="s">
        <v>67</v>
      </c>
      <c r="C59" s="106">
        <v>2.5173835315106488E-2</v>
      </c>
      <c r="D59" s="106">
        <v>2.3642764238001251E-2</v>
      </c>
      <c r="E59" s="107">
        <v>2.6894064838370452E-2</v>
      </c>
      <c r="F59" s="80"/>
      <c r="G59" s="81"/>
      <c r="H59" s="82"/>
    </row>
    <row r="60" spans="1:8" x14ac:dyDescent="0.3">
      <c r="A60" s="157" t="s">
        <v>91</v>
      </c>
      <c r="B60" s="157"/>
      <c r="C60" s="157"/>
      <c r="D60" s="157"/>
      <c r="E60" s="157"/>
      <c r="F60" s="62"/>
    </row>
  </sheetData>
  <mergeCells count="15">
    <mergeCell ref="A24:E24"/>
    <mergeCell ref="A60:E60"/>
    <mergeCell ref="A39:H39"/>
    <mergeCell ref="A41:A45"/>
    <mergeCell ref="A48:E48"/>
    <mergeCell ref="A27:H27"/>
    <mergeCell ref="A29:A33"/>
    <mergeCell ref="A36:E36"/>
    <mergeCell ref="A51:H51"/>
    <mergeCell ref="A53:A57"/>
    <mergeCell ref="A3:H3"/>
    <mergeCell ref="A5:A9"/>
    <mergeCell ref="A12:E12"/>
    <mergeCell ref="A15:H15"/>
    <mergeCell ref="A17:A21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  <headerFooter>
    <oddHeader>&amp;R&amp;G</oddHeader>
    <oddFooter>&amp;L&amp;F&amp;C&amp;P / &amp;N&amp;R&amp;A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3:K24"/>
  <sheetViews>
    <sheetView showGridLines="0" zoomScaleNormal="100" workbookViewId="0">
      <pane xSplit="1" topLeftCell="B1" activePane="topRight" state="frozen"/>
      <selection pane="topRight" activeCell="A3" sqref="A3:K3"/>
    </sheetView>
  </sheetViews>
  <sheetFormatPr defaultRowHeight="14.4" x14ac:dyDescent="0.3"/>
  <cols>
    <col min="1" max="1" width="22.5546875" customWidth="1"/>
  </cols>
  <sheetData>
    <row r="3" spans="1:11" s="108" customFormat="1" ht="17.100000000000001" customHeight="1" x14ac:dyDescent="0.3">
      <c r="A3" s="153" t="s">
        <v>129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</row>
    <row r="4" spans="1:11" s="108" customFormat="1" ht="17.100000000000001" customHeight="1" x14ac:dyDescent="0.3">
      <c r="A4" s="113"/>
      <c r="B4" s="100">
        <v>2010</v>
      </c>
      <c r="C4" s="100">
        <v>2011</v>
      </c>
      <c r="D4" s="100">
        <v>2012</v>
      </c>
      <c r="E4" s="100">
        <v>2013</v>
      </c>
      <c r="F4" s="100">
        <v>2014</v>
      </c>
      <c r="G4" s="100">
        <v>2015</v>
      </c>
      <c r="H4" s="100">
        <v>2016</v>
      </c>
      <c r="I4" s="100">
        <v>2017</v>
      </c>
      <c r="J4" s="100">
        <v>2018</v>
      </c>
      <c r="K4" s="144">
        <v>2019</v>
      </c>
    </row>
    <row r="5" spans="1:11" ht="48.75" customHeight="1" x14ac:dyDescent="0.3">
      <c r="A5" s="83" t="s">
        <v>126</v>
      </c>
      <c r="B5" s="139">
        <v>19.807707499999964</v>
      </c>
      <c r="C5" s="139">
        <v>20.588502499999962</v>
      </c>
      <c r="D5" s="139">
        <v>16.898517499999986</v>
      </c>
      <c r="E5" s="139">
        <v>12.819700000000005</v>
      </c>
      <c r="F5" s="139">
        <v>13.061617500000008</v>
      </c>
      <c r="G5" s="139">
        <v>19.958282499999992</v>
      </c>
      <c r="H5" s="140">
        <v>23.070962500000007</v>
      </c>
      <c r="I5" s="140">
        <v>26.668272499999961</v>
      </c>
      <c r="J5" s="140">
        <f>22002.0575/1000</f>
        <v>22.002057499999999</v>
      </c>
      <c r="K5" s="140">
        <v>20.408292499999998</v>
      </c>
    </row>
    <row r="6" spans="1:11" x14ac:dyDescent="0.3">
      <c r="A6" s="111" t="s">
        <v>93</v>
      </c>
      <c r="B6" s="141">
        <f>B7-B5</f>
        <v>273.4785274999997</v>
      </c>
      <c r="C6" s="141">
        <f t="shared" ref="C6:J6" si="0">C7-C5</f>
        <v>246.83059249999997</v>
      </c>
      <c r="D6" s="141">
        <f t="shared" si="0"/>
        <v>230.56555749999984</v>
      </c>
      <c r="E6" s="141">
        <f t="shared" si="0"/>
        <v>222.64657750000168</v>
      </c>
      <c r="F6" s="141">
        <f t="shared" si="0"/>
        <v>220.43980999999803</v>
      </c>
      <c r="G6" s="141">
        <f t="shared" si="0"/>
        <v>209.8075875000014</v>
      </c>
      <c r="H6" s="141">
        <f t="shared" si="0"/>
        <v>209.5855275000001</v>
      </c>
      <c r="I6" s="141">
        <f t="shared" si="0"/>
        <v>224.24652750000081</v>
      </c>
      <c r="J6" s="141">
        <f t="shared" si="0"/>
        <v>231.25063000000273</v>
      </c>
      <c r="K6" s="141">
        <v>232.83965499999914</v>
      </c>
    </row>
    <row r="7" spans="1:11" x14ac:dyDescent="0.3">
      <c r="A7" s="110" t="s">
        <v>94</v>
      </c>
      <c r="B7" s="139">
        <v>293.28623499999964</v>
      </c>
      <c r="C7" s="139">
        <v>267.41909499999991</v>
      </c>
      <c r="D7" s="139">
        <v>247.46407499999984</v>
      </c>
      <c r="E7" s="139">
        <v>235.46627750000169</v>
      </c>
      <c r="F7" s="139">
        <v>233.50142749999804</v>
      </c>
      <c r="G7" s="139">
        <v>229.7658700000014</v>
      </c>
      <c r="H7" s="140">
        <v>232.6564900000001</v>
      </c>
      <c r="I7" s="140">
        <v>250.91480000000078</v>
      </c>
      <c r="J7" s="140">
        <v>253.25268750000274</v>
      </c>
      <c r="K7" s="140">
        <v>253.24794749999913</v>
      </c>
    </row>
    <row r="8" spans="1:11" x14ac:dyDescent="0.3">
      <c r="A8" s="112" t="s">
        <v>95</v>
      </c>
      <c r="B8" s="142">
        <v>4389.7539024999469</v>
      </c>
      <c r="C8" s="142">
        <v>4054.3311224999634</v>
      </c>
      <c r="D8" s="142">
        <v>3694.9760949999863</v>
      </c>
      <c r="E8" s="142">
        <v>3513.1972749999732</v>
      </c>
      <c r="F8" s="142">
        <v>3536.2398724999625</v>
      </c>
      <c r="G8" s="142">
        <v>3610.6925649999803</v>
      </c>
      <c r="H8" s="142">
        <v>3673.5592624999863</v>
      </c>
      <c r="I8" s="142">
        <v>3752.6738349998004</v>
      </c>
      <c r="J8" s="142">
        <v>3828.0211174997803</v>
      </c>
      <c r="K8" s="142">
        <v>3911.0299925000186</v>
      </c>
    </row>
    <row r="9" spans="1:11" ht="27" customHeight="1" x14ac:dyDescent="0.3">
      <c r="A9" s="83" t="s">
        <v>127</v>
      </c>
      <c r="B9" s="86">
        <f t="shared" ref="B9:I9" si="1">B5/B7</f>
        <v>6.7537119496931003E-2</v>
      </c>
      <c r="C9" s="86">
        <f t="shared" si="1"/>
        <v>7.6989649897663326E-2</v>
      </c>
      <c r="D9" s="86">
        <f t="shared" si="1"/>
        <v>6.8286750309110508E-2</v>
      </c>
      <c r="E9" s="86">
        <f t="shared" si="1"/>
        <v>5.4443889528936529E-2</v>
      </c>
      <c r="F9" s="86">
        <f t="shared" si="1"/>
        <v>5.5938062734113767E-2</v>
      </c>
      <c r="G9" s="86">
        <f t="shared" si="1"/>
        <v>8.6863564636470464E-2</v>
      </c>
      <c r="H9" s="87">
        <f t="shared" si="1"/>
        <v>9.91632019377581E-2</v>
      </c>
      <c r="I9" s="87">
        <f t="shared" si="1"/>
        <v>0.10628417494703334</v>
      </c>
      <c r="J9" s="87">
        <f t="shared" ref="J9:K9" si="2">J5/J7</f>
        <v>8.6877883576259238E-2</v>
      </c>
      <c r="K9" s="87">
        <f t="shared" si="2"/>
        <v>8.0586210871462519E-2</v>
      </c>
    </row>
    <row r="10" spans="1:11" ht="39.75" customHeight="1" x14ac:dyDescent="0.3">
      <c r="A10" s="84" t="s">
        <v>96</v>
      </c>
      <c r="B10" s="88">
        <f>B6/B7</f>
        <v>0.93246288050306914</v>
      </c>
      <c r="C10" s="88">
        <f t="shared" ref="C10:I10" si="3">C6/C7</f>
        <v>0.92301035010233679</v>
      </c>
      <c r="D10" s="88">
        <f t="shared" si="3"/>
        <v>0.93171324969088942</v>
      </c>
      <c r="E10" s="88">
        <f t="shared" si="3"/>
        <v>0.94555611047106347</v>
      </c>
      <c r="F10" s="88">
        <f t="shared" si="3"/>
        <v>0.94406193726588628</v>
      </c>
      <c r="G10" s="88">
        <f t="shared" si="3"/>
        <v>0.91313643536352951</v>
      </c>
      <c r="H10" s="88">
        <f t="shared" si="3"/>
        <v>0.90083679806224193</v>
      </c>
      <c r="I10" s="88">
        <f t="shared" si="3"/>
        <v>0.89371582505296665</v>
      </c>
      <c r="J10" s="88">
        <f t="shared" ref="J10:K10" si="4">J6/J7</f>
        <v>0.91312211642374075</v>
      </c>
      <c r="K10" s="88">
        <f t="shared" si="4"/>
        <v>0.91941378912853755</v>
      </c>
    </row>
    <row r="11" spans="1:11" x14ac:dyDescent="0.3">
      <c r="A11" s="160" t="s">
        <v>97</v>
      </c>
      <c r="B11" s="160"/>
      <c r="C11" s="160"/>
      <c r="D11" s="160"/>
      <c r="E11" s="160"/>
      <c r="F11" s="160"/>
      <c r="G11" s="160"/>
      <c r="H11" s="160"/>
    </row>
    <row r="12" spans="1:11" x14ac:dyDescent="0.3">
      <c r="A12" s="159" t="s">
        <v>56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46"/>
    </row>
    <row r="13" spans="1:11" ht="15" customHeight="1" x14ac:dyDescent="0.3">
      <c r="A13" s="158" t="s">
        <v>57</v>
      </c>
      <c r="B13" s="158"/>
      <c r="C13" s="158"/>
      <c r="D13" s="158"/>
      <c r="E13" s="158"/>
      <c r="F13" s="158"/>
      <c r="G13" s="158"/>
      <c r="H13" s="158"/>
      <c r="I13" s="158"/>
      <c r="J13" s="158"/>
      <c r="K13" s="145"/>
    </row>
    <row r="14" spans="1:11" ht="21" customHeight="1" x14ac:dyDescent="0.3">
      <c r="A14" s="158"/>
      <c r="B14" s="158"/>
      <c r="C14" s="158"/>
      <c r="D14" s="158"/>
      <c r="E14" s="158"/>
      <c r="F14" s="158"/>
      <c r="G14" s="158"/>
      <c r="H14" s="158"/>
      <c r="I14" s="158"/>
      <c r="J14" s="158"/>
      <c r="K14" s="145"/>
    </row>
    <row r="15" spans="1:11" ht="15" customHeight="1" x14ac:dyDescent="0.3">
      <c r="A15" s="158"/>
      <c r="B15" s="158"/>
      <c r="C15" s="158"/>
      <c r="D15" s="158"/>
      <c r="E15" s="158"/>
      <c r="F15" s="158"/>
      <c r="G15" s="158"/>
      <c r="H15" s="158"/>
      <c r="I15" s="158"/>
      <c r="J15" s="158"/>
      <c r="K15" s="145"/>
    </row>
    <row r="16" spans="1:11" x14ac:dyDescent="0.3">
      <c r="A16" s="158"/>
      <c r="B16" s="158"/>
      <c r="C16" s="158"/>
      <c r="D16" s="158"/>
      <c r="E16" s="158"/>
      <c r="F16" s="158"/>
      <c r="G16" s="158"/>
      <c r="H16" s="158"/>
      <c r="I16" s="158"/>
      <c r="J16" s="158"/>
      <c r="K16" s="145"/>
    </row>
    <row r="17" spans="1:11" x14ac:dyDescent="0.3">
      <c r="A17" s="158"/>
      <c r="B17" s="158"/>
      <c r="C17" s="158"/>
      <c r="D17" s="158"/>
      <c r="E17" s="158"/>
      <c r="F17" s="158"/>
      <c r="G17" s="158"/>
      <c r="H17" s="158"/>
      <c r="I17" s="158"/>
      <c r="J17" s="158"/>
      <c r="K17" s="145"/>
    </row>
    <row r="18" spans="1:11" x14ac:dyDescent="0.3">
      <c r="A18" s="158"/>
      <c r="B18" s="158"/>
      <c r="C18" s="158"/>
      <c r="D18" s="158"/>
      <c r="E18" s="158"/>
      <c r="F18" s="158"/>
      <c r="G18" s="158"/>
      <c r="H18" s="158"/>
      <c r="I18" s="158"/>
      <c r="J18" s="158"/>
      <c r="K18" s="145"/>
    </row>
    <row r="19" spans="1:11" x14ac:dyDescent="0.3">
      <c r="A19" s="158"/>
      <c r="B19" s="159"/>
      <c r="C19" s="159"/>
      <c r="D19" s="159"/>
      <c r="E19" s="109"/>
      <c r="F19" s="109"/>
      <c r="G19" s="109"/>
      <c r="H19" s="109"/>
    </row>
    <row r="20" spans="1:11" x14ac:dyDescent="0.3">
      <c r="A20" s="158"/>
      <c r="B20" s="158"/>
      <c r="C20" s="158"/>
      <c r="D20" s="158"/>
      <c r="E20" s="158"/>
      <c r="F20" s="158"/>
      <c r="G20" s="158"/>
      <c r="H20" s="158"/>
    </row>
    <row r="21" spans="1:11" x14ac:dyDescent="0.3">
      <c r="A21" s="158"/>
      <c r="B21" s="158"/>
      <c r="C21" s="158"/>
      <c r="D21" s="158"/>
      <c r="E21" s="158"/>
      <c r="F21" s="158"/>
      <c r="G21" s="158"/>
      <c r="H21" s="158"/>
    </row>
    <row r="22" spans="1:11" x14ac:dyDescent="0.3">
      <c r="A22" s="158"/>
      <c r="B22" s="158"/>
      <c r="C22" s="158"/>
      <c r="D22" s="158"/>
      <c r="E22" s="158"/>
      <c r="F22" s="158"/>
      <c r="G22" s="158"/>
      <c r="H22" s="158"/>
    </row>
    <row r="23" spans="1:11" x14ac:dyDescent="0.3">
      <c r="A23" s="158"/>
      <c r="B23" s="158"/>
      <c r="C23" s="158"/>
      <c r="D23" s="158"/>
      <c r="E23" s="158"/>
      <c r="F23" s="158"/>
      <c r="G23" s="158"/>
      <c r="H23" s="158"/>
    </row>
    <row r="24" spans="1:11" x14ac:dyDescent="0.3">
      <c r="A24" s="158"/>
      <c r="B24" s="158"/>
      <c r="C24" s="158"/>
      <c r="D24" s="158"/>
      <c r="E24" s="158"/>
      <c r="F24" s="158"/>
      <c r="G24" s="158"/>
      <c r="H24" s="158"/>
    </row>
  </sheetData>
  <mergeCells count="8">
    <mergeCell ref="A3:K3"/>
    <mergeCell ref="A19:D19"/>
    <mergeCell ref="A20:H21"/>
    <mergeCell ref="A22:H24"/>
    <mergeCell ref="A11:H11"/>
    <mergeCell ref="A13:J14"/>
    <mergeCell ref="A15:J18"/>
    <mergeCell ref="A12:J1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&amp;R&amp;G</oddHeader>
    <oddFooter>&amp;L&amp;F&amp;C&amp;P/ &amp;N&amp;R&amp;A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</sheetPr>
  <dimension ref="A3:H231"/>
  <sheetViews>
    <sheetView showGridLines="0" zoomScaleNormal="100" workbookViewId="0">
      <selection activeCell="C6" sqref="C6:G17"/>
    </sheetView>
  </sheetViews>
  <sheetFormatPr defaultRowHeight="14.4" x14ac:dyDescent="0.3"/>
  <cols>
    <col min="1" max="1" width="22.88671875" customWidth="1"/>
    <col min="2" max="2" width="8.6640625" bestFit="1" customWidth="1"/>
    <col min="3" max="8" width="7.33203125" customWidth="1"/>
    <col min="10" max="10" width="10.88671875" customWidth="1"/>
    <col min="11" max="11" width="8.6640625" bestFit="1" customWidth="1"/>
    <col min="12" max="12" width="10.6640625" bestFit="1" customWidth="1"/>
    <col min="13" max="15" width="6.109375" bestFit="1" customWidth="1"/>
    <col min="16" max="16" width="7.33203125" bestFit="1" customWidth="1"/>
    <col min="17" max="17" width="6.109375" bestFit="1" customWidth="1"/>
    <col min="18" max="18" width="8" bestFit="1" customWidth="1"/>
  </cols>
  <sheetData>
    <row r="3" spans="1:8" x14ac:dyDescent="0.3">
      <c r="A3" s="163" t="s">
        <v>98</v>
      </c>
      <c r="B3" s="163"/>
      <c r="C3" s="163"/>
      <c r="D3" s="163"/>
      <c r="E3" s="163"/>
      <c r="F3" s="163"/>
      <c r="G3" s="163"/>
      <c r="H3" s="163"/>
    </row>
    <row r="4" spans="1:8" x14ac:dyDescent="0.3">
      <c r="A4" s="163" t="s">
        <v>134</v>
      </c>
      <c r="B4" s="163"/>
      <c r="C4" s="163"/>
      <c r="D4" s="163"/>
      <c r="E4" s="163"/>
      <c r="F4" s="163"/>
      <c r="G4" s="163"/>
      <c r="H4" s="163"/>
    </row>
    <row r="5" spans="1:8" x14ac:dyDescent="0.3">
      <c r="A5" s="114" t="s">
        <v>52</v>
      </c>
      <c r="B5" s="115"/>
      <c r="C5" s="115" t="s">
        <v>47</v>
      </c>
      <c r="D5" s="115" t="s">
        <v>48</v>
      </c>
      <c r="E5" s="115" t="s">
        <v>49</v>
      </c>
      <c r="F5" s="115" t="s">
        <v>50</v>
      </c>
      <c r="G5" s="115" t="s">
        <v>3</v>
      </c>
      <c r="H5" s="115" t="s">
        <v>51</v>
      </c>
    </row>
    <row r="6" spans="1:8" x14ac:dyDescent="0.3">
      <c r="A6" s="164" t="s">
        <v>8</v>
      </c>
      <c r="B6" s="4" t="s">
        <v>0</v>
      </c>
      <c r="C6" s="5">
        <v>2</v>
      </c>
      <c r="D6" s="5">
        <v>8</v>
      </c>
      <c r="E6" s="5">
        <v>9</v>
      </c>
      <c r="F6" s="5">
        <v>14</v>
      </c>
      <c r="G6" s="5">
        <v>2</v>
      </c>
      <c r="H6" s="6">
        <f>SUM(C6:G6)</f>
        <v>35</v>
      </c>
    </row>
    <row r="7" spans="1:8" x14ac:dyDescent="0.3">
      <c r="A7" s="164"/>
      <c r="B7" s="4" t="s">
        <v>1</v>
      </c>
      <c r="C7" s="5">
        <v>80</v>
      </c>
      <c r="D7" s="5">
        <v>248</v>
      </c>
      <c r="E7" s="5">
        <v>258</v>
      </c>
      <c r="F7" s="5">
        <v>291</v>
      </c>
      <c r="G7" s="5">
        <v>64</v>
      </c>
      <c r="H7" s="6">
        <f t="shared" ref="H7:H17" si="0">SUM(C7:G7)</f>
        <v>941</v>
      </c>
    </row>
    <row r="8" spans="1:8" x14ac:dyDescent="0.3">
      <c r="A8" s="164"/>
      <c r="B8" s="4" t="s">
        <v>2</v>
      </c>
      <c r="C8" s="5">
        <v>178</v>
      </c>
      <c r="D8" s="5">
        <v>526</v>
      </c>
      <c r="E8" s="5">
        <v>508</v>
      </c>
      <c r="F8" s="5">
        <v>528</v>
      </c>
      <c r="G8" s="5">
        <v>154</v>
      </c>
      <c r="H8" s="6">
        <f t="shared" si="0"/>
        <v>1894</v>
      </c>
    </row>
    <row r="9" spans="1:8" x14ac:dyDescent="0.3">
      <c r="A9" s="161" t="s">
        <v>10</v>
      </c>
      <c r="B9" s="7" t="s">
        <v>0</v>
      </c>
      <c r="C9" s="8">
        <v>2</v>
      </c>
      <c r="D9" s="8">
        <v>2</v>
      </c>
      <c r="E9" s="8">
        <v>11</v>
      </c>
      <c r="F9" s="8">
        <v>13</v>
      </c>
      <c r="G9" s="8">
        <v>11</v>
      </c>
      <c r="H9" s="9">
        <f t="shared" si="0"/>
        <v>39</v>
      </c>
    </row>
    <row r="10" spans="1:8" x14ac:dyDescent="0.3">
      <c r="A10" s="161"/>
      <c r="B10" s="7" t="s">
        <v>1</v>
      </c>
      <c r="C10" s="8">
        <v>224</v>
      </c>
      <c r="D10" s="8">
        <v>82</v>
      </c>
      <c r="E10" s="8">
        <v>518</v>
      </c>
      <c r="F10" s="8">
        <v>383</v>
      </c>
      <c r="G10" s="8">
        <v>262</v>
      </c>
      <c r="H10" s="9">
        <f t="shared" si="0"/>
        <v>1469</v>
      </c>
    </row>
    <row r="11" spans="1:8" x14ac:dyDescent="0.3">
      <c r="A11" s="161"/>
      <c r="B11" s="7" t="s">
        <v>2</v>
      </c>
      <c r="C11" s="8">
        <v>433</v>
      </c>
      <c r="D11" s="8">
        <v>137</v>
      </c>
      <c r="E11" s="8">
        <v>994</v>
      </c>
      <c r="F11" s="8">
        <v>692</v>
      </c>
      <c r="G11" s="8">
        <v>540</v>
      </c>
      <c r="H11" s="9">
        <f t="shared" si="0"/>
        <v>2796</v>
      </c>
    </row>
    <row r="12" spans="1:8" x14ac:dyDescent="0.3">
      <c r="A12" s="164" t="s">
        <v>11</v>
      </c>
      <c r="B12" s="4" t="s">
        <v>0</v>
      </c>
      <c r="C12" s="5">
        <v>23</v>
      </c>
      <c r="D12" s="5">
        <v>98</v>
      </c>
      <c r="E12" s="5">
        <v>90</v>
      </c>
      <c r="F12" s="5">
        <v>142</v>
      </c>
      <c r="G12" s="5">
        <v>51</v>
      </c>
      <c r="H12" s="6">
        <f t="shared" si="0"/>
        <v>404</v>
      </c>
    </row>
    <row r="13" spans="1:8" x14ac:dyDescent="0.3">
      <c r="A13" s="164"/>
      <c r="B13" s="4" t="s">
        <v>1</v>
      </c>
      <c r="C13" s="5">
        <v>1134</v>
      </c>
      <c r="D13" s="5">
        <v>2504</v>
      </c>
      <c r="E13" s="5">
        <v>2298</v>
      </c>
      <c r="F13" s="5">
        <v>3235</v>
      </c>
      <c r="G13" s="5">
        <v>912</v>
      </c>
      <c r="H13" s="6">
        <f t="shared" si="0"/>
        <v>10083</v>
      </c>
    </row>
    <row r="14" spans="1:8" x14ac:dyDescent="0.3">
      <c r="A14" s="164"/>
      <c r="B14" s="4" t="s">
        <v>2</v>
      </c>
      <c r="C14" s="5">
        <v>2321</v>
      </c>
      <c r="D14" s="5">
        <v>5100</v>
      </c>
      <c r="E14" s="5">
        <v>4588</v>
      </c>
      <c r="F14" s="5">
        <v>6256</v>
      </c>
      <c r="G14" s="5">
        <v>1797</v>
      </c>
      <c r="H14" s="6">
        <f t="shared" si="0"/>
        <v>20062</v>
      </c>
    </row>
    <row r="15" spans="1:8" x14ac:dyDescent="0.3">
      <c r="A15" s="161" t="s">
        <v>9</v>
      </c>
      <c r="B15" s="7" t="s">
        <v>0</v>
      </c>
      <c r="C15" s="8">
        <v>3</v>
      </c>
      <c r="D15" s="8">
        <v>13</v>
      </c>
      <c r="E15" s="8">
        <v>29</v>
      </c>
      <c r="F15" s="8">
        <v>23</v>
      </c>
      <c r="G15" s="8">
        <v>7</v>
      </c>
      <c r="H15" s="9">
        <f t="shared" si="0"/>
        <v>75</v>
      </c>
    </row>
    <row r="16" spans="1:8" x14ac:dyDescent="0.3">
      <c r="A16" s="161"/>
      <c r="B16" s="7" t="s">
        <v>1</v>
      </c>
      <c r="C16" s="8">
        <v>59</v>
      </c>
      <c r="D16" s="8">
        <v>938</v>
      </c>
      <c r="E16" s="8">
        <v>858</v>
      </c>
      <c r="F16" s="8">
        <v>383</v>
      </c>
      <c r="G16" s="8">
        <v>67</v>
      </c>
      <c r="H16" s="9">
        <f t="shared" si="0"/>
        <v>2305</v>
      </c>
    </row>
    <row r="17" spans="1:8" x14ac:dyDescent="0.3">
      <c r="A17" s="161"/>
      <c r="B17" s="7" t="s">
        <v>2</v>
      </c>
      <c r="C17" s="8">
        <v>132</v>
      </c>
      <c r="D17" s="8">
        <v>1835</v>
      </c>
      <c r="E17" s="8">
        <v>1666</v>
      </c>
      <c r="F17" s="8">
        <v>755</v>
      </c>
      <c r="G17" s="8">
        <v>175</v>
      </c>
      <c r="H17" s="9">
        <f t="shared" si="0"/>
        <v>4563</v>
      </c>
    </row>
    <row r="18" spans="1:8" x14ac:dyDescent="0.3">
      <c r="A18" s="162" t="s">
        <v>4</v>
      </c>
      <c r="B18" s="54" t="s">
        <v>0</v>
      </c>
      <c r="C18" s="53">
        <f>C6+C9+C12+C15</f>
        <v>30</v>
      </c>
      <c r="D18" s="53">
        <f t="shared" ref="D18:H18" si="1">D6+D9+D12+D15</f>
        <v>121</v>
      </c>
      <c r="E18" s="53">
        <f t="shared" si="1"/>
        <v>139</v>
      </c>
      <c r="F18" s="53">
        <f t="shared" si="1"/>
        <v>192</v>
      </c>
      <c r="G18" s="53">
        <f t="shared" si="1"/>
        <v>71</v>
      </c>
      <c r="H18" s="53">
        <f t="shared" si="1"/>
        <v>553</v>
      </c>
    </row>
    <row r="19" spans="1:8" x14ac:dyDescent="0.3">
      <c r="A19" s="162"/>
      <c r="B19" s="54" t="s">
        <v>1</v>
      </c>
      <c r="C19" s="53">
        <f>C7+C10+C13+C16</f>
        <v>1497</v>
      </c>
      <c r="D19" s="53">
        <f t="shared" ref="D19:H19" si="2">D7+D10+D13+D16</f>
        <v>3772</v>
      </c>
      <c r="E19" s="53">
        <f t="shared" si="2"/>
        <v>3932</v>
      </c>
      <c r="F19" s="53">
        <f t="shared" si="2"/>
        <v>4292</v>
      </c>
      <c r="G19" s="53">
        <f t="shared" si="2"/>
        <v>1305</v>
      </c>
      <c r="H19" s="53">
        <f t="shared" si="2"/>
        <v>14798</v>
      </c>
    </row>
    <row r="20" spans="1:8" x14ac:dyDescent="0.3">
      <c r="A20" s="162"/>
      <c r="B20" s="54" t="s">
        <v>2</v>
      </c>
      <c r="C20" s="53">
        <f>C8+C11+C14+C17</f>
        <v>3064</v>
      </c>
      <c r="D20" s="53">
        <f t="shared" ref="D20:H20" si="3">D8+D11+D14+D17</f>
        <v>7598</v>
      </c>
      <c r="E20" s="53">
        <f t="shared" si="3"/>
        <v>7756</v>
      </c>
      <c r="F20" s="53">
        <f t="shared" si="3"/>
        <v>8231</v>
      </c>
      <c r="G20" s="53">
        <f t="shared" si="3"/>
        <v>2666</v>
      </c>
      <c r="H20" s="53">
        <f t="shared" si="3"/>
        <v>29315</v>
      </c>
    </row>
    <row r="21" spans="1:8" x14ac:dyDescent="0.3">
      <c r="A21" s="125" t="s">
        <v>121</v>
      </c>
      <c r="B21" s="99"/>
      <c r="C21" s="99"/>
      <c r="D21" s="99"/>
      <c r="E21" s="99"/>
      <c r="F21" s="99"/>
      <c r="G21" s="99"/>
      <c r="H21" s="99"/>
    </row>
    <row r="24" spans="1:8" x14ac:dyDescent="0.3">
      <c r="A24" s="163" t="s">
        <v>98</v>
      </c>
      <c r="B24" s="163"/>
      <c r="C24" s="163"/>
      <c r="D24" s="163"/>
      <c r="E24" s="163"/>
      <c r="F24" s="163"/>
      <c r="G24" s="163"/>
      <c r="H24" s="163"/>
    </row>
    <row r="25" spans="1:8" x14ac:dyDescent="0.3">
      <c r="A25" s="163" t="s">
        <v>125</v>
      </c>
      <c r="B25" s="163"/>
      <c r="C25" s="163"/>
      <c r="D25" s="163"/>
      <c r="E25" s="163"/>
      <c r="F25" s="163"/>
      <c r="G25" s="163"/>
      <c r="H25" s="163"/>
    </row>
    <row r="26" spans="1:8" x14ac:dyDescent="0.3">
      <c r="A26" s="114" t="s">
        <v>52</v>
      </c>
      <c r="B26" s="115"/>
      <c r="C26" s="115" t="s">
        <v>47</v>
      </c>
      <c r="D26" s="115" t="s">
        <v>48</v>
      </c>
      <c r="E26" s="115" t="s">
        <v>49</v>
      </c>
      <c r="F26" s="115" t="s">
        <v>50</v>
      </c>
      <c r="G26" s="115" t="s">
        <v>3</v>
      </c>
      <c r="H26" s="115" t="s">
        <v>51</v>
      </c>
    </row>
    <row r="27" spans="1:8" x14ac:dyDescent="0.3">
      <c r="A27" s="164" t="s">
        <v>8</v>
      </c>
      <c r="B27" s="4" t="s">
        <v>0</v>
      </c>
      <c r="C27" s="5">
        <v>2</v>
      </c>
      <c r="D27" s="5">
        <v>7</v>
      </c>
      <c r="E27" s="5">
        <v>10</v>
      </c>
      <c r="F27" s="5">
        <v>14</v>
      </c>
      <c r="G27" s="5">
        <v>2</v>
      </c>
      <c r="H27" s="6">
        <f>SUM(C27:G27)</f>
        <v>35</v>
      </c>
    </row>
    <row r="28" spans="1:8" x14ac:dyDescent="0.3">
      <c r="A28" s="164"/>
      <c r="B28" s="4" t="s">
        <v>1</v>
      </c>
      <c r="C28" s="5">
        <v>80</v>
      </c>
      <c r="D28" s="5">
        <v>228</v>
      </c>
      <c r="E28" s="5">
        <v>278</v>
      </c>
      <c r="F28" s="5">
        <v>291</v>
      </c>
      <c r="G28" s="5">
        <v>64</v>
      </c>
      <c r="H28" s="6">
        <f t="shared" ref="H28:H38" si="4">SUM(C28:G28)</f>
        <v>941</v>
      </c>
    </row>
    <row r="29" spans="1:8" x14ac:dyDescent="0.3">
      <c r="A29" s="164"/>
      <c r="B29" s="4" t="s">
        <v>2</v>
      </c>
      <c r="C29" s="5">
        <v>178</v>
      </c>
      <c r="D29" s="5">
        <v>481</v>
      </c>
      <c r="E29" s="5">
        <v>553</v>
      </c>
      <c r="F29" s="5">
        <v>528</v>
      </c>
      <c r="G29" s="5">
        <v>154</v>
      </c>
      <c r="H29" s="6">
        <f t="shared" si="4"/>
        <v>1894</v>
      </c>
    </row>
    <row r="30" spans="1:8" x14ac:dyDescent="0.3">
      <c r="A30" s="161" t="s">
        <v>10</v>
      </c>
      <c r="B30" s="7" t="s">
        <v>0</v>
      </c>
      <c r="C30" s="8">
        <v>2</v>
      </c>
      <c r="D30" s="8">
        <v>2</v>
      </c>
      <c r="E30" s="8">
        <v>11</v>
      </c>
      <c r="F30" s="8">
        <v>13</v>
      </c>
      <c r="G30" s="8">
        <v>11</v>
      </c>
      <c r="H30" s="9">
        <f t="shared" si="4"/>
        <v>39</v>
      </c>
    </row>
    <row r="31" spans="1:8" x14ac:dyDescent="0.3">
      <c r="A31" s="161"/>
      <c r="B31" s="7" t="s">
        <v>1</v>
      </c>
      <c r="C31" s="8">
        <v>224</v>
      </c>
      <c r="D31" s="8">
        <v>77</v>
      </c>
      <c r="E31" s="8">
        <v>472</v>
      </c>
      <c r="F31" s="8">
        <v>383</v>
      </c>
      <c r="G31" s="8">
        <v>250</v>
      </c>
      <c r="H31" s="9">
        <f t="shared" si="4"/>
        <v>1406</v>
      </c>
    </row>
    <row r="32" spans="1:8" x14ac:dyDescent="0.3">
      <c r="A32" s="161"/>
      <c r="B32" s="7" t="s">
        <v>2</v>
      </c>
      <c r="C32" s="8">
        <v>433</v>
      </c>
      <c r="D32" s="8">
        <v>134</v>
      </c>
      <c r="E32" s="8">
        <v>905</v>
      </c>
      <c r="F32" s="8">
        <v>692</v>
      </c>
      <c r="G32" s="8">
        <v>518</v>
      </c>
      <c r="H32" s="9">
        <f t="shared" si="4"/>
        <v>2682</v>
      </c>
    </row>
    <row r="33" spans="1:8" x14ac:dyDescent="0.3">
      <c r="A33" s="164" t="s">
        <v>11</v>
      </c>
      <c r="B33" s="4" t="s">
        <v>0</v>
      </c>
      <c r="C33" s="5">
        <v>22</v>
      </c>
      <c r="D33" s="5">
        <v>95</v>
      </c>
      <c r="E33" s="5">
        <v>90</v>
      </c>
      <c r="F33" s="5">
        <v>144</v>
      </c>
      <c r="G33" s="5">
        <v>54</v>
      </c>
      <c r="H33" s="6">
        <f t="shared" si="4"/>
        <v>405</v>
      </c>
    </row>
    <row r="34" spans="1:8" x14ac:dyDescent="0.3">
      <c r="A34" s="164"/>
      <c r="B34" s="4" t="s">
        <v>1</v>
      </c>
      <c r="C34" s="5">
        <v>1124</v>
      </c>
      <c r="D34" s="5">
        <v>2417</v>
      </c>
      <c r="E34" s="5">
        <v>2346</v>
      </c>
      <c r="F34" s="5">
        <v>3283</v>
      </c>
      <c r="G34" s="5">
        <v>970</v>
      </c>
      <c r="H34" s="6">
        <f t="shared" si="4"/>
        <v>10140</v>
      </c>
    </row>
    <row r="35" spans="1:8" x14ac:dyDescent="0.3">
      <c r="A35" s="164"/>
      <c r="B35" s="4" t="s">
        <v>2</v>
      </c>
      <c r="C35" s="5">
        <v>2295</v>
      </c>
      <c r="D35" s="5">
        <v>4884</v>
      </c>
      <c r="E35" s="5">
        <v>4684</v>
      </c>
      <c r="F35" s="5">
        <v>6360</v>
      </c>
      <c r="G35" s="5">
        <v>1904</v>
      </c>
      <c r="H35" s="6">
        <f t="shared" si="4"/>
        <v>20127</v>
      </c>
    </row>
    <row r="36" spans="1:8" x14ac:dyDescent="0.3">
      <c r="A36" s="161" t="s">
        <v>9</v>
      </c>
      <c r="B36" s="7" t="s">
        <v>0</v>
      </c>
      <c r="C36" s="8">
        <v>3</v>
      </c>
      <c r="D36" s="8">
        <v>12</v>
      </c>
      <c r="E36" s="8">
        <v>30</v>
      </c>
      <c r="F36" s="8">
        <v>24</v>
      </c>
      <c r="G36" s="8">
        <v>7</v>
      </c>
      <c r="H36" s="9">
        <f t="shared" si="4"/>
        <v>76</v>
      </c>
    </row>
    <row r="37" spans="1:8" x14ac:dyDescent="0.3">
      <c r="A37" s="161"/>
      <c r="B37" s="7" t="s">
        <v>1</v>
      </c>
      <c r="C37" s="8">
        <v>59</v>
      </c>
      <c r="D37" s="8">
        <v>860</v>
      </c>
      <c r="E37" s="8">
        <v>887</v>
      </c>
      <c r="F37" s="8">
        <v>393</v>
      </c>
      <c r="G37" s="8">
        <v>67</v>
      </c>
      <c r="H37" s="9">
        <f t="shared" si="4"/>
        <v>2266</v>
      </c>
    </row>
    <row r="38" spans="1:8" x14ac:dyDescent="0.3">
      <c r="A38" s="161"/>
      <c r="B38" s="7" t="s">
        <v>2</v>
      </c>
      <c r="C38" s="8">
        <v>132</v>
      </c>
      <c r="D38" s="8">
        <v>1688</v>
      </c>
      <c r="E38" s="8">
        <v>1723</v>
      </c>
      <c r="F38" s="8">
        <v>772</v>
      </c>
      <c r="G38" s="8">
        <v>175</v>
      </c>
      <c r="H38" s="9">
        <f t="shared" si="4"/>
        <v>4490</v>
      </c>
    </row>
    <row r="39" spans="1:8" x14ac:dyDescent="0.3">
      <c r="A39" s="162" t="s">
        <v>4</v>
      </c>
      <c r="B39" s="54" t="s">
        <v>0</v>
      </c>
      <c r="C39" s="53">
        <f>C27+C30+C33+C36</f>
        <v>29</v>
      </c>
      <c r="D39" s="53">
        <f t="shared" ref="D39:H39" si="5">D27+D30+D33+D36</f>
        <v>116</v>
      </c>
      <c r="E39" s="53">
        <f t="shared" si="5"/>
        <v>141</v>
      </c>
      <c r="F39" s="53">
        <f t="shared" si="5"/>
        <v>195</v>
      </c>
      <c r="G39" s="53">
        <f t="shared" si="5"/>
        <v>74</v>
      </c>
      <c r="H39" s="53">
        <f t="shared" si="5"/>
        <v>555</v>
      </c>
    </row>
    <row r="40" spans="1:8" x14ac:dyDescent="0.3">
      <c r="A40" s="162"/>
      <c r="B40" s="54" t="s">
        <v>1</v>
      </c>
      <c r="C40" s="53">
        <f>C28+C31+C34+C37</f>
        <v>1487</v>
      </c>
      <c r="D40" s="53">
        <f t="shared" ref="D40:H40" si="6">D28+D31+D34+D37</f>
        <v>3582</v>
      </c>
      <c r="E40" s="53">
        <f t="shared" si="6"/>
        <v>3983</v>
      </c>
      <c r="F40" s="53">
        <f t="shared" si="6"/>
        <v>4350</v>
      </c>
      <c r="G40" s="53">
        <f t="shared" si="6"/>
        <v>1351</v>
      </c>
      <c r="H40" s="53">
        <f t="shared" si="6"/>
        <v>14753</v>
      </c>
    </row>
    <row r="41" spans="1:8" x14ac:dyDescent="0.3">
      <c r="A41" s="162"/>
      <c r="B41" s="54" t="s">
        <v>2</v>
      </c>
      <c r="C41" s="53">
        <f>C29+C32+C35+C38</f>
        <v>3038</v>
      </c>
      <c r="D41" s="53">
        <f t="shared" ref="D41:H41" si="7">D29+D32+D35+D38</f>
        <v>7187</v>
      </c>
      <c r="E41" s="53">
        <f t="shared" si="7"/>
        <v>7865</v>
      </c>
      <c r="F41" s="53">
        <f t="shared" si="7"/>
        <v>8352</v>
      </c>
      <c r="G41" s="53">
        <f t="shared" si="7"/>
        <v>2751</v>
      </c>
      <c r="H41" s="53">
        <f t="shared" si="7"/>
        <v>29193</v>
      </c>
    </row>
    <row r="42" spans="1:8" x14ac:dyDescent="0.3">
      <c r="A42" s="125" t="s">
        <v>121</v>
      </c>
      <c r="B42" s="99"/>
      <c r="C42" s="99"/>
      <c r="D42" s="99"/>
      <c r="E42" s="99"/>
      <c r="F42" s="99"/>
      <c r="G42" s="99"/>
      <c r="H42" s="99"/>
    </row>
    <row r="45" spans="1:8" x14ac:dyDescent="0.3">
      <c r="A45" s="163" t="s">
        <v>98</v>
      </c>
      <c r="B45" s="163"/>
      <c r="C45" s="163"/>
      <c r="D45" s="163"/>
      <c r="E45" s="163"/>
      <c r="F45" s="163"/>
      <c r="G45" s="163"/>
      <c r="H45" s="163"/>
    </row>
    <row r="46" spans="1:8" x14ac:dyDescent="0.3">
      <c r="A46" s="163" t="s">
        <v>119</v>
      </c>
      <c r="B46" s="163"/>
      <c r="C46" s="163"/>
      <c r="D46" s="163"/>
      <c r="E46" s="163"/>
      <c r="F46" s="163"/>
      <c r="G46" s="163"/>
      <c r="H46" s="163"/>
    </row>
    <row r="47" spans="1:8" x14ac:dyDescent="0.3">
      <c r="A47" s="114" t="s">
        <v>52</v>
      </c>
      <c r="B47" s="115"/>
      <c r="C47" s="115" t="s">
        <v>47</v>
      </c>
      <c r="D47" s="115" t="s">
        <v>48</v>
      </c>
      <c r="E47" s="115" t="s">
        <v>49</v>
      </c>
      <c r="F47" s="115" t="s">
        <v>50</v>
      </c>
      <c r="G47" s="115" t="s">
        <v>3</v>
      </c>
      <c r="H47" s="115" t="s">
        <v>51</v>
      </c>
    </row>
    <row r="48" spans="1:8" x14ac:dyDescent="0.3">
      <c r="A48" s="164" t="s">
        <v>8</v>
      </c>
      <c r="B48" s="4" t="s">
        <v>0</v>
      </c>
      <c r="C48" s="5">
        <v>2</v>
      </c>
      <c r="D48" s="5">
        <v>7</v>
      </c>
      <c r="E48" s="5">
        <v>9</v>
      </c>
      <c r="F48" s="5">
        <v>14</v>
      </c>
      <c r="G48" s="5">
        <v>1</v>
      </c>
      <c r="H48" s="6">
        <f>SUM(C48:G48)</f>
        <v>33</v>
      </c>
    </row>
    <row r="49" spans="1:8" x14ac:dyDescent="0.3">
      <c r="A49" s="164"/>
      <c r="B49" s="4" t="s">
        <v>1</v>
      </c>
      <c r="C49" s="5">
        <v>80</v>
      </c>
      <c r="D49" s="5">
        <v>228</v>
      </c>
      <c r="E49" s="5">
        <v>257</v>
      </c>
      <c r="F49" s="5">
        <v>291</v>
      </c>
      <c r="G49" s="5">
        <v>52</v>
      </c>
      <c r="H49" s="6">
        <f t="shared" ref="H49:H59" si="8">SUM(C49:G49)</f>
        <v>908</v>
      </c>
    </row>
    <row r="50" spans="1:8" x14ac:dyDescent="0.3">
      <c r="A50" s="164"/>
      <c r="B50" s="4" t="s">
        <v>2</v>
      </c>
      <c r="C50" s="5">
        <v>178</v>
      </c>
      <c r="D50" s="5">
        <v>481</v>
      </c>
      <c r="E50" s="5">
        <v>518</v>
      </c>
      <c r="F50" s="5">
        <v>528</v>
      </c>
      <c r="G50" s="5">
        <v>130</v>
      </c>
      <c r="H50" s="6">
        <f t="shared" si="8"/>
        <v>1835</v>
      </c>
    </row>
    <row r="51" spans="1:8" x14ac:dyDescent="0.3">
      <c r="A51" s="161" t="s">
        <v>10</v>
      </c>
      <c r="B51" s="7" t="s">
        <v>0</v>
      </c>
      <c r="C51" s="8">
        <v>2</v>
      </c>
      <c r="D51" s="8">
        <v>2</v>
      </c>
      <c r="E51" s="8">
        <v>14</v>
      </c>
      <c r="F51" s="8">
        <v>14</v>
      </c>
      <c r="G51" s="8">
        <v>10</v>
      </c>
      <c r="H51" s="9">
        <f t="shared" si="8"/>
        <v>42</v>
      </c>
    </row>
    <row r="52" spans="1:8" x14ac:dyDescent="0.3">
      <c r="A52" s="161"/>
      <c r="B52" s="7" t="s">
        <v>1</v>
      </c>
      <c r="C52" s="8">
        <v>224</v>
      </c>
      <c r="D52" s="8">
        <v>78</v>
      </c>
      <c r="E52" s="8">
        <v>558</v>
      </c>
      <c r="F52" s="8">
        <v>393</v>
      </c>
      <c r="G52" s="8">
        <v>237</v>
      </c>
      <c r="H52" s="9">
        <f t="shared" si="8"/>
        <v>1490</v>
      </c>
    </row>
    <row r="53" spans="1:8" x14ac:dyDescent="0.3">
      <c r="A53" s="161"/>
      <c r="B53" s="7" t="s">
        <v>2</v>
      </c>
      <c r="C53" s="8">
        <v>433</v>
      </c>
      <c r="D53" s="8">
        <v>135</v>
      </c>
      <c r="E53" s="8">
        <v>1075</v>
      </c>
      <c r="F53" s="8">
        <v>710</v>
      </c>
      <c r="G53" s="8">
        <v>448</v>
      </c>
      <c r="H53" s="9">
        <f t="shared" si="8"/>
        <v>2801</v>
      </c>
    </row>
    <row r="54" spans="1:8" x14ac:dyDescent="0.3">
      <c r="A54" s="164" t="s">
        <v>11</v>
      </c>
      <c r="B54" s="4" t="s">
        <v>0</v>
      </c>
      <c r="C54" s="5">
        <v>22</v>
      </c>
      <c r="D54" s="5">
        <v>96</v>
      </c>
      <c r="E54" s="5">
        <v>84</v>
      </c>
      <c r="F54" s="5">
        <v>148</v>
      </c>
      <c r="G54" s="5">
        <v>53</v>
      </c>
      <c r="H54" s="6">
        <f t="shared" si="8"/>
        <v>403</v>
      </c>
    </row>
    <row r="55" spans="1:8" x14ac:dyDescent="0.3">
      <c r="A55" s="164"/>
      <c r="B55" s="4" t="s">
        <v>1</v>
      </c>
      <c r="C55" s="5">
        <v>1079</v>
      </c>
      <c r="D55" s="5">
        <v>2410</v>
      </c>
      <c r="E55" s="5">
        <v>2183</v>
      </c>
      <c r="F55" s="5">
        <v>3387</v>
      </c>
      <c r="G55" s="5">
        <v>943</v>
      </c>
      <c r="H55" s="6">
        <f t="shared" si="8"/>
        <v>10002</v>
      </c>
    </row>
    <row r="56" spans="1:8" x14ac:dyDescent="0.3">
      <c r="A56" s="164"/>
      <c r="B56" s="4" t="s">
        <v>2</v>
      </c>
      <c r="C56" s="5">
        <v>2200</v>
      </c>
      <c r="D56" s="5">
        <v>4867</v>
      </c>
      <c r="E56" s="5">
        <v>4351</v>
      </c>
      <c r="F56" s="5">
        <v>6544</v>
      </c>
      <c r="G56" s="5">
        <v>1833</v>
      </c>
      <c r="H56" s="6">
        <f t="shared" si="8"/>
        <v>19795</v>
      </c>
    </row>
    <row r="57" spans="1:8" x14ac:dyDescent="0.3">
      <c r="A57" s="161" t="s">
        <v>9</v>
      </c>
      <c r="B57" s="7" t="s">
        <v>0</v>
      </c>
      <c r="C57" s="8">
        <v>3</v>
      </c>
      <c r="D57" s="8">
        <v>12</v>
      </c>
      <c r="E57" s="8">
        <v>30</v>
      </c>
      <c r="F57" s="8">
        <v>24</v>
      </c>
      <c r="G57" s="8">
        <v>5</v>
      </c>
      <c r="H57" s="9">
        <f t="shared" si="8"/>
        <v>74</v>
      </c>
    </row>
    <row r="58" spans="1:8" x14ac:dyDescent="0.3">
      <c r="A58" s="161"/>
      <c r="B58" s="7" t="s">
        <v>1</v>
      </c>
      <c r="C58" s="8">
        <v>59</v>
      </c>
      <c r="D58" s="8">
        <v>860</v>
      </c>
      <c r="E58" s="8">
        <v>887</v>
      </c>
      <c r="F58" s="8">
        <v>393</v>
      </c>
      <c r="G58" s="8">
        <v>57</v>
      </c>
      <c r="H58" s="9">
        <f t="shared" si="8"/>
        <v>2256</v>
      </c>
    </row>
    <row r="59" spans="1:8" x14ac:dyDescent="0.3">
      <c r="A59" s="161"/>
      <c r="B59" s="7" t="s">
        <v>2</v>
      </c>
      <c r="C59" s="8">
        <v>132</v>
      </c>
      <c r="D59" s="8">
        <v>1688</v>
      </c>
      <c r="E59" s="8">
        <v>1674</v>
      </c>
      <c r="F59" s="8">
        <v>772</v>
      </c>
      <c r="G59" s="8">
        <v>127</v>
      </c>
      <c r="H59" s="9">
        <f t="shared" si="8"/>
        <v>4393</v>
      </c>
    </row>
    <row r="60" spans="1:8" x14ac:dyDescent="0.3">
      <c r="A60" s="162" t="s">
        <v>4</v>
      </c>
      <c r="B60" s="54" t="s">
        <v>0</v>
      </c>
      <c r="C60" s="53">
        <f>C48+C51+C54+C57</f>
        <v>29</v>
      </c>
      <c r="D60" s="53">
        <f t="shared" ref="D60:H60" si="9">D48+D51+D54+D57</f>
        <v>117</v>
      </c>
      <c r="E60" s="53">
        <f t="shared" si="9"/>
        <v>137</v>
      </c>
      <c r="F60" s="53">
        <f t="shared" si="9"/>
        <v>200</v>
      </c>
      <c r="G60" s="53">
        <f t="shared" si="9"/>
        <v>69</v>
      </c>
      <c r="H60" s="53">
        <f t="shared" si="9"/>
        <v>552</v>
      </c>
    </row>
    <row r="61" spans="1:8" x14ac:dyDescent="0.3">
      <c r="A61" s="162"/>
      <c r="B61" s="54" t="s">
        <v>1</v>
      </c>
      <c r="C61" s="53">
        <f>C49+C52+C55+C58</f>
        <v>1442</v>
      </c>
      <c r="D61" s="53">
        <f t="shared" ref="D61:H61" si="10">D49+D52+D55+D58</f>
        <v>3576</v>
      </c>
      <c r="E61" s="53">
        <f t="shared" si="10"/>
        <v>3885</v>
      </c>
      <c r="F61" s="53">
        <f t="shared" si="10"/>
        <v>4464</v>
      </c>
      <c r="G61" s="53">
        <f t="shared" si="10"/>
        <v>1289</v>
      </c>
      <c r="H61" s="53">
        <f t="shared" si="10"/>
        <v>14656</v>
      </c>
    </row>
    <row r="62" spans="1:8" x14ac:dyDescent="0.3">
      <c r="A62" s="162"/>
      <c r="B62" s="54" t="s">
        <v>2</v>
      </c>
      <c r="C62" s="53">
        <f>C50+C53+C56+C59</f>
        <v>2943</v>
      </c>
      <c r="D62" s="53">
        <f t="shared" ref="D62:H62" si="11">D50+D53+D56+D59</f>
        <v>7171</v>
      </c>
      <c r="E62" s="53">
        <f t="shared" si="11"/>
        <v>7618</v>
      </c>
      <c r="F62" s="53">
        <f t="shared" si="11"/>
        <v>8554</v>
      </c>
      <c r="G62" s="53">
        <f t="shared" si="11"/>
        <v>2538</v>
      </c>
      <c r="H62" s="53">
        <f t="shared" si="11"/>
        <v>28824</v>
      </c>
    </row>
    <row r="63" spans="1:8" x14ac:dyDescent="0.3">
      <c r="A63" s="125" t="s">
        <v>121</v>
      </c>
      <c r="B63" s="99"/>
      <c r="C63" s="99"/>
      <c r="D63" s="99"/>
      <c r="E63" s="99"/>
      <c r="F63" s="99"/>
      <c r="G63" s="99"/>
      <c r="H63" s="99"/>
    </row>
    <row r="66" spans="1:8" s="108" customFormat="1" ht="17.100000000000001" customHeight="1" x14ac:dyDescent="0.3">
      <c r="A66" s="163" t="s">
        <v>98</v>
      </c>
      <c r="B66" s="163"/>
      <c r="C66" s="163"/>
      <c r="D66" s="163"/>
      <c r="E66" s="163"/>
      <c r="F66" s="163"/>
      <c r="G66" s="163"/>
      <c r="H66" s="163"/>
    </row>
    <row r="67" spans="1:8" s="108" customFormat="1" ht="17.100000000000001" customHeight="1" x14ac:dyDescent="0.3">
      <c r="A67" s="163" t="s">
        <v>99</v>
      </c>
      <c r="B67" s="163"/>
      <c r="C67" s="163"/>
      <c r="D67" s="163"/>
      <c r="E67" s="163"/>
      <c r="F67" s="163"/>
      <c r="G67" s="163"/>
      <c r="H67" s="163"/>
    </row>
    <row r="68" spans="1:8" s="108" customFormat="1" ht="17.100000000000001" customHeight="1" x14ac:dyDescent="0.3">
      <c r="A68" s="114" t="s">
        <v>52</v>
      </c>
      <c r="B68" s="115"/>
      <c r="C68" s="115" t="s">
        <v>47</v>
      </c>
      <c r="D68" s="115" t="s">
        <v>48</v>
      </c>
      <c r="E68" s="115" t="s">
        <v>49</v>
      </c>
      <c r="F68" s="115" t="s">
        <v>50</v>
      </c>
      <c r="G68" s="115" t="s">
        <v>3</v>
      </c>
      <c r="H68" s="115" t="s">
        <v>51</v>
      </c>
    </row>
    <row r="69" spans="1:8" x14ac:dyDescent="0.3">
      <c r="A69" s="164" t="s">
        <v>8</v>
      </c>
      <c r="B69" s="4" t="s">
        <v>0</v>
      </c>
      <c r="C69" s="5">
        <v>2</v>
      </c>
      <c r="D69" s="5">
        <v>7</v>
      </c>
      <c r="E69" s="5">
        <v>10</v>
      </c>
      <c r="F69" s="5">
        <v>15</v>
      </c>
      <c r="G69" s="5">
        <v>2</v>
      </c>
      <c r="H69" s="6">
        <f>SUM(C69:G69)</f>
        <v>36</v>
      </c>
    </row>
    <row r="70" spans="1:8" x14ac:dyDescent="0.3">
      <c r="A70" s="164"/>
      <c r="B70" s="4" t="s">
        <v>1</v>
      </c>
      <c r="C70" s="5">
        <v>80</v>
      </c>
      <c r="D70" s="5">
        <v>222</v>
      </c>
      <c r="E70" s="5">
        <v>279</v>
      </c>
      <c r="F70" s="5">
        <v>303</v>
      </c>
      <c r="G70" s="5">
        <v>85</v>
      </c>
      <c r="H70" s="6">
        <f t="shared" ref="H70:H80" si="12">SUM(C70:G70)</f>
        <v>969</v>
      </c>
    </row>
    <row r="71" spans="1:8" x14ac:dyDescent="0.3">
      <c r="A71" s="164"/>
      <c r="B71" s="4" t="s">
        <v>2</v>
      </c>
      <c r="C71" s="5">
        <v>178</v>
      </c>
      <c r="D71" s="5">
        <v>471</v>
      </c>
      <c r="E71" s="5">
        <v>562</v>
      </c>
      <c r="F71" s="5">
        <v>557</v>
      </c>
      <c r="G71" s="5">
        <v>192</v>
      </c>
      <c r="H71" s="6">
        <f t="shared" si="12"/>
        <v>1960</v>
      </c>
    </row>
    <row r="72" spans="1:8" x14ac:dyDescent="0.3">
      <c r="A72" s="161" t="s">
        <v>10</v>
      </c>
      <c r="B72" s="7" t="s">
        <v>0</v>
      </c>
      <c r="C72" s="8">
        <v>2</v>
      </c>
      <c r="D72" s="8">
        <v>2</v>
      </c>
      <c r="E72" s="8">
        <v>12</v>
      </c>
      <c r="F72" s="8">
        <v>16</v>
      </c>
      <c r="G72" s="8">
        <v>10</v>
      </c>
      <c r="H72" s="9">
        <f t="shared" si="12"/>
        <v>42</v>
      </c>
    </row>
    <row r="73" spans="1:8" x14ac:dyDescent="0.3">
      <c r="A73" s="161"/>
      <c r="B73" s="7" t="s">
        <v>1</v>
      </c>
      <c r="C73" s="8">
        <v>224</v>
      </c>
      <c r="D73" s="8">
        <v>78</v>
      </c>
      <c r="E73" s="8">
        <v>453</v>
      </c>
      <c r="F73" s="8">
        <v>498</v>
      </c>
      <c r="G73" s="8">
        <v>237</v>
      </c>
      <c r="H73" s="9">
        <f t="shared" si="12"/>
        <v>1490</v>
      </c>
    </row>
    <row r="74" spans="1:8" x14ac:dyDescent="0.3">
      <c r="A74" s="161"/>
      <c r="B74" s="7" t="s">
        <v>2</v>
      </c>
      <c r="C74" s="8">
        <v>433</v>
      </c>
      <c r="D74" s="8">
        <v>135</v>
      </c>
      <c r="E74" s="8">
        <v>881</v>
      </c>
      <c r="F74" s="8">
        <v>904</v>
      </c>
      <c r="G74" s="8">
        <v>448</v>
      </c>
      <c r="H74" s="9">
        <f t="shared" si="12"/>
        <v>2801</v>
      </c>
    </row>
    <row r="75" spans="1:8" x14ac:dyDescent="0.3">
      <c r="A75" s="164" t="s">
        <v>11</v>
      </c>
      <c r="B75" s="4" t="s">
        <v>0</v>
      </c>
      <c r="C75" s="5">
        <v>21</v>
      </c>
      <c r="D75" s="5">
        <v>98</v>
      </c>
      <c r="E75" s="5">
        <v>83</v>
      </c>
      <c r="F75" s="5">
        <v>157</v>
      </c>
      <c r="G75" s="5">
        <v>59</v>
      </c>
      <c r="H75" s="6">
        <f t="shared" si="12"/>
        <v>418</v>
      </c>
    </row>
    <row r="76" spans="1:8" x14ac:dyDescent="0.3">
      <c r="A76" s="164"/>
      <c r="B76" s="4" t="s">
        <v>1</v>
      </c>
      <c r="C76" s="5">
        <v>972</v>
      </c>
      <c r="D76" s="5">
        <v>2352</v>
      </c>
      <c r="E76" s="5">
        <v>2217</v>
      </c>
      <c r="F76" s="5">
        <v>3579</v>
      </c>
      <c r="G76" s="5">
        <v>1067</v>
      </c>
      <c r="H76" s="6">
        <f t="shared" si="12"/>
        <v>10187</v>
      </c>
    </row>
    <row r="77" spans="1:8" x14ac:dyDescent="0.3">
      <c r="A77" s="164"/>
      <c r="B77" s="4" t="s">
        <v>2</v>
      </c>
      <c r="C77" s="5">
        <v>1971</v>
      </c>
      <c r="D77" s="5">
        <v>4749</v>
      </c>
      <c r="E77" s="5">
        <v>4437</v>
      </c>
      <c r="F77" s="5">
        <v>6892</v>
      </c>
      <c r="G77" s="5">
        <v>2088</v>
      </c>
      <c r="H77" s="6">
        <f t="shared" si="12"/>
        <v>20137</v>
      </c>
    </row>
    <row r="78" spans="1:8" x14ac:dyDescent="0.3">
      <c r="A78" s="161" t="s">
        <v>9</v>
      </c>
      <c r="B78" s="7" t="s">
        <v>0</v>
      </c>
      <c r="C78" s="8">
        <v>3</v>
      </c>
      <c r="D78" s="8">
        <v>12</v>
      </c>
      <c r="E78" s="8">
        <v>30</v>
      </c>
      <c r="F78" s="8">
        <v>24</v>
      </c>
      <c r="G78" s="8">
        <v>5</v>
      </c>
      <c r="H78" s="9">
        <f t="shared" si="12"/>
        <v>74</v>
      </c>
    </row>
    <row r="79" spans="1:8" x14ac:dyDescent="0.3">
      <c r="A79" s="161"/>
      <c r="B79" s="7" t="s">
        <v>1</v>
      </c>
      <c r="C79" s="8">
        <v>59</v>
      </c>
      <c r="D79" s="8">
        <v>830</v>
      </c>
      <c r="E79" s="8">
        <v>934</v>
      </c>
      <c r="F79" s="8">
        <v>393</v>
      </c>
      <c r="G79" s="8">
        <v>66</v>
      </c>
      <c r="H79" s="9">
        <f t="shared" si="12"/>
        <v>2282</v>
      </c>
    </row>
    <row r="80" spans="1:8" x14ac:dyDescent="0.3">
      <c r="A80" s="161"/>
      <c r="B80" s="7" t="s">
        <v>2</v>
      </c>
      <c r="C80" s="8">
        <v>132</v>
      </c>
      <c r="D80" s="8">
        <v>1631</v>
      </c>
      <c r="E80" s="8">
        <v>1778</v>
      </c>
      <c r="F80" s="8">
        <v>771</v>
      </c>
      <c r="G80" s="8">
        <v>123</v>
      </c>
      <c r="H80" s="9">
        <f t="shared" si="12"/>
        <v>4435</v>
      </c>
    </row>
    <row r="81" spans="1:8" x14ac:dyDescent="0.3">
      <c r="A81" s="162" t="s">
        <v>4</v>
      </c>
      <c r="B81" s="54" t="s">
        <v>0</v>
      </c>
      <c r="C81" s="53">
        <f>C69+C72+C75+C78</f>
        <v>28</v>
      </c>
      <c r="D81" s="53">
        <f t="shared" ref="D81:H81" si="13">D69+D72+D75+D78</f>
        <v>119</v>
      </c>
      <c r="E81" s="53">
        <f t="shared" si="13"/>
        <v>135</v>
      </c>
      <c r="F81" s="53">
        <f t="shared" si="13"/>
        <v>212</v>
      </c>
      <c r="G81" s="53">
        <f t="shared" si="13"/>
        <v>76</v>
      </c>
      <c r="H81" s="53">
        <f t="shared" si="13"/>
        <v>570</v>
      </c>
    </row>
    <row r="82" spans="1:8" x14ac:dyDescent="0.3">
      <c r="A82" s="162"/>
      <c r="B82" s="54" t="s">
        <v>1</v>
      </c>
      <c r="C82" s="53">
        <f>C70+C73+C76+C79</f>
        <v>1335</v>
      </c>
      <c r="D82" s="53">
        <f t="shared" ref="D82:H82" si="14">D70+D73+D76+D79</f>
        <v>3482</v>
      </c>
      <c r="E82" s="53">
        <f t="shared" si="14"/>
        <v>3883</v>
      </c>
      <c r="F82" s="53">
        <f t="shared" si="14"/>
        <v>4773</v>
      </c>
      <c r="G82" s="53">
        <f t="shared" si="14"/>
        <v>1455</v>
      </c>
      <c r="H82" s="53">
        <f t="shared" si="14"/>
        <v>14928</v>
      </c>
    </row>
    <row r="83" spans="1:8" x14ac:dyDescent="0.3">
      <c r="A83" s="162"/>
      <c r="B83" s="54" t="s">
        <v>2</v>
      </c>
      <c r="C83" s="53">
        <f>C71+C74+C77+C80</f>
        <v>2714</v>
      </c>
      <c r="D83" s="53">
        <f t="shared" ref="D83:H83" si="15">D71+D74+D77+D80</f>
        <v>6986</v>
      </c>
      <c r="E83" s="53">
        <f t="shared" si="15"/>
        <v>7658</v>
      </c>
      <c r="F83" s="53">
        <f t="shared" si="15"/>
        <v>9124</v>
      </c>
      <c r="G83" s="53">
        <f t="shared" si="15"/>
        <v>2851</v>
      </c>
      <c r="H83" s="53">
        <f t="shared" si="15"/>
        <v>29333</v>
      </c>
    </row>
    <row r="84" spans="1:8" x14ac:dyDescent="0.3">
      <c r="A84" s="125" t="s">
        <v>121</v>
      </c>
      <c r="B84" s="99"/>
      <c r="C84" s="99"/>
      <c r="D84" s="99"/>
      <c r="E84" s="99"/>
      <c r="F84" s="99"/>
      <c r="G84" s="99"/>
      <c r="H84" s="99"/>
    </row>
    <row r="87" spans="1:8" s="108" customFormat="1" ht="17.100000000000001" customHeight="1" x14ac:dyDescent="0.3">
      <c r="A87" s="163" t="s">
        <v>98</v>
      </c>
      <c r="B87" s="163"/>
      <c r="C87" s="163"/>
      <c r="D87" s="163"/>
      <c r="E87" s="163"/>
      <c r="F87" s="163"/>
      <c r="G87" s="163"/>
      <c r="H87" s="163"/>
    </row>
    <row r="88" spans="1:8" s="108" customFormat="1" ht="17.100000000000001" customHeight="1" x14ac:dyDescent="0.3">
      <c r="A88" s="163" t="s">
        <v>107</v>
      </c>
      <c r="B88" s="163"/>
      <c r="C88" s="163"/>
      <c r="D88" s="163"/>
      <c r="E88" s="163"/>
      <c r="F88" s="163"/>
      <c r="G88" s="163"/>
      <c r="H88" s="163"/>
    </row>
    <row r="89" spans="1:8" s="108" customFormat="1" ht="17.100000000000001" customHeight="1" x14ac:dyDescent="0.3">
      <c r="A89" s="114" t="s">
        <v>52</v>
      </c>
      <c r="B89" s="115"/>
      <c r="C89" s="115" t="s">
        <v>47</v>
      </c>
      <c r="D89" s="115" t="s">
        <v>48</v>
      </c>
      <c r="E89" s="115" t="s">
        <v>49</v>
      </c>
      <c r="F89" s="115" t="s">
        <v>50</v>
      </c>
      <c r="G89" s="115" t="s">
        <v>3</v>
      </c>
      <c r="H89" s="115" t="s">
        <v>51</v>
      </c>
    </row>
    <row r="90" spans="1:8" x14ac:dyDescent="0.3">
      <c r="A90" s="164" t="s">
        <v>8</v>
      </c>
      <c r="B90" s="4" t="s">
        <v>0</v>
      </c>
      <c r="C90" s="5">
        <v>2</v>
      </c>
      <c r="D90" s="5">
        <v>7</v>
      </c>
      <c r="E90" s="5">
        <v>9</v>
      </c>
      <c r="F90" s="5">
        <v>15</v>
      </c>
      <c r="G90" s="5">
        <v>2</v>
      </c>
      <c r="H90" s="6">
        <f>SUM(C90:G90)</f>
        <v>35</v>
      </c>
    </row>
    <row r="91" spans="1:8" x14ac:dyDescent="0.3">
      <c r="A91" s="164"/>
      <c r="B91" s="4" t="s">
        <v>1</v>
      </c>
      <c r="C91" s="5">
        <v>80</v>
      </c>
      <c r="D91" s="5">
        <v>217</v>
      </c>
      <c r="E91" s="5">
        <v>259</v>
      </c>
      <c r="F91" s="5">
        <v>303</v>
      </c>
      <c r="G91" s="5">
        <v>85</v>
      </c>
      <c r="H91" s="6">
        <f t="shared" ref="H91:H101" si="16">SUM(C91:G91)</f>
        <v>944</v>
      </c>
    </row>
    <row r="92" spans="1:8" x14ac:dyDescent="0.3">
      <c r="A92" s="164"/>
      <c r="B92" s="4" t="s">
        <v>2</v>
      </c>
      <c r="C92" s="5">
        <v>178</v>
      </c>
      <c r="D92" s="5">
        <v>462</v>
      </c>
      <c r="E92" s="5">
        <v>517</v>
      </c>
      <c r="F92" s="5">
        <v>557</v>
      </c>
      <c r="G92" s="5">
        <v>192</v>
      </c>
      <c r="H92" s="6">
        <f t="shared" si="16"/>
        <v>1906</v>
      </c>
    </row>
    <row r="93" spans="1:8" x14ac:dyDescent="0.3">
      <c r="A93" s="161" t="s">
        <v>10</v>
      </c>
      <c r="B93" s="7" t="s">
        <v>0</v>
      </c>
      <c r="C93" s="8">
        <v>2</v>
      </c>
      <c r="D93" s="8">
        <v>1</v>
      </c>
      <c r="E93" s="8">
        <v>13</v>
      </c>
      <c r="F93" s="8">
        <v>16</v>
      </c>
      <c r="G93" s="8">
        <v>9</v>
      </c>
      <c r="H93" s="9">
        <f t="shared" si="16"/>
        <v>41</v>
      </c>
    </row>
    <row r="94" spans="1:8" x14ac:dyDescent="0.3">
      <c r="A94" s="161"/>
      <c r="B94" s="7" t="s">
        <v>1</v>
      </c>
      <c r="C94" s="8">
        <v>224</v>
      </c>
      <c r="D94" s="8">
        <v>24</v>
      </c>
      <c r="E94" s="8">
        <v>507</v>
      </c>
      <c r="F94" s="8">
        <v>498</v>
      </c>
      <c r="G94" s="8">
        <v>213</v>
      </c>
      <c r="H94" s="9">
        <f t="shared" si="16"/>
        <v>1466</v>
      </c>
    </row>
    <row r="95" spans="1:8" x14ac:dyDescent="0.3">
      <c r="A95" s="161"/>
      <c r="B95" s="7" t="s">
        <v>2</v>
      </c>
      <c r="C95" s="8">
        <v>433</v>
      </c>
      <c r="D95" s="8">
        <v>46</v>
      </c>
      <c r="E95" s="8">
        <v>970</v>
      </c>
      <c r="F95" s="8">
        <v>904</v>
      </c>
      <c r="G95" s="8">
        <v>396</v>
      </c>
      <c r="H95" s="9">
        <f t="shared" si="16"/>
        <v>2749</v>
      </c>
    </row>
    <row r="96" spans="1:8" x14ac:dyDescent="0.3">
      <c r="A96" s="164" t="s">
        <v>11</v>
      </c>
      <c r="B96" s="4" t="s">
        <v>0</v>
      </c>
      <c r="C96" s="5">
        <v>19</v>
      </c>
      <c r="D96" s="5">
        <v>99</v>
      </c>
      <c r="E96" s="5">
        <v>80</v>
      </c>
      <c r="F96" s="5">
        <v>160</v>
      </c>
      <c r="G96" s="5">
        <v>61</v>
      </c>
      <c r="H96" s="6">
        <f t="shared" si="16"/>
        <v>419</v>
      </c>
    </row>
    <row r="97" spans="1:8" x14ac:dyDescent="0.3">
      <c r="A97" s="164"/>
      <c r="B97" s="4" t="s">
        <v>1</v>
      </c>
      <c r="C97" s="5">
        <v>895</v>
      </c>
      <c r="D97" s="5">
        <v>2313</v>
      </c>
      <c r="E97" s="5">
        <v>2112</v>
      </c>
      <c r="F97" s="5">
        <v>3756</v>
      </c>
      <c r="G97" s="5">
        <v>1091</v>
      </c>
      <c r="H97" s="6">
        <f t="shared" si="16"/>
        <v>10167</v>
      </c>
    </row>
    <row r="98" spans="1:8" x14ac:dyDescent="0.3">
      <c r="A98" s="164"/>
      <c r="B98" s="4" t="s">
        <v>2</v>
      </c>
      <c r="C98" s="5">
        <v>1802</v>
      </c>
      <c r="D98" s="5">
        <v>4671</v>
      </c>
      <c r="E98" s="5">
        <v>4247</v>
      </c>
      <c r="F98" s="5">
        <v>7209</v>
      </c>
      <c r="G98" s="5">
        <v>2140</v>
      </c>
      <c r="H98" s="6">
        <f t="shared" si="16"/>
        <v>20069</v>
      </c>
    </row>
    <row r="99" spans="1:8" x14ac:dyDescent="0.3">
      <c r="A99" s="161" t="s">
        <v>9</v>
      </c>
      <c r="B99" s="7" t="s">
        <v>0</v>
      </c>
      <c r="C99" s="8">
        <v>3</v>
      </c>
      <c r="D99" s="8">
        <v>10</v>
      </c>
      <c r="E99" s="8">
        <v>30</v>
      </c>
      <c r="F99" s="8">
        <v>25</v>
      </c>
      <c r="G99" s="8">
        <v>5</v>
      </c>
      <c r="H99" s="9">
        <f t="shared" si="16"/>
        <v>73</v>
      </c>
    </row>
    <row r="100" spans="1:8" x14ac:dyDescent="0.3">
      <c r="A100" s="161"/>
      <c r="B100" s="7" t="s">
        <v>1</v>
      </c>
      <c r="C100" s="8">
        <v>59</v>
      </c>
      <c r="D100" s="8">
        <v>788</v>
      </c>
      <c r="E100" s="8">
        <v>902</v>
      </c>
      <c r="F100" s="8">
        <v>434</v>
      </c>
      <c r="G100" s="8">
        <v>66</v>
      </c>
      <c r="H100" s="9">
        <f t="shared" si="16"/>
        <v>2249</v>
      </c>
    </row>
    <row r="101" spans="1:8" x14ac:dyDescent="0.3">
      <c r="A101" s="161"/>
      <c r="B101" s="7" t="s">
        <v>2</v>
      </c>
      <c r="C101" s="8">
        <v>132</v>
      </c>
      <c r="D101" s="8">
        <v>1549</v>
      </c>
      <c r="E101" s="8">
        <v>1720</v>
      </c>
      <c r="F101" s="8">
        <v>853</v>
      </c>
      <c r="G101" s="8">
        <v>123</v>
      </c>
      <c r="H101" s="9">
        <f t="shared" si="16"/>
        <v>4377</v>
      </c>
    </row>
    <row r="102" spans="1:8" x14ac:dyDescent="0.3">
      <c r="A102" s="162" t="s">
        <v>4</v>
      </c>
      <c r="B102" s="54" t="s">
        <v>0</v>
      </c>
      <c r="C102" s="53">
        <f>C90+C93+C96+C99</f>
        <v>26</v>
      </c>
      <c r="D102" s="53">
        <f t="shared" ref="D102:H102" si="17">D90+D93+D96+D99</f>
        <v>117</v>
      </c>
      <c r="E102" s="53">
        <f t="shared" si="17"/>
        <v>132</v>
      </c>
      <c r="F102" s="53">
        <f t="shared" si="17"/>
        <v>216</v>
      </c>
      <c r="G102" s="53">
        <f t="shared" si="17"/>
        <v>77</v>
      </c>
      <c r="H102" s="53">
        <f t="shared" si="17"/>
        <v>568</v>
      </c>
    </row>
    <row r="103" spans="1:8" x14ac:dyDescent="0.3">
      <c r="A103" s="162"/>
      <c r="B103" s="54" t="s">
        <v>1</v>
      </c>
      <c r="C103" s="53">
        <f>C91+C94+C97+C100</f>
        <v>1258</v>
      </c>
      <c r="D103" s="53">
        <f t="shared" ref="D103:H103" si="18">D91+D94+D97+D100</f>
        <v>3342</v>
      </c>
      <c r="E103" s="53">
        <f t="shared" si="18"/>
        <v>3780</v>
      </c>
      <c r="F103" s="53">
        <f t="shared" si="18"/>
        <v>4991</v>
      </c>
      <c r="G103" s="53">
        <f t="shared" si="18"/>
        <v>1455</v>
      </c>
      <c r="H103" s="53">
        <f t="shared" si="18"/>
        <v>14826</v>
      </c>
    </row>
    <row r="104" spans="1:8" x14ac:dyDescent="0.3">
      <c r="A104" s="162"/>
      <c r="B104" s="54" t="s">
        <v>2</v>
      </c>
      <c r="C104" s="53">
        <f>C92+C95+C98+C101</f>
        <v>2545</v>
      </c>
      <c r="D104" s="53">
        <f t="shared" ref="D104:H104" si="19">D92+D95+D98+D101</f>
        <v>6728</v>
      </c>
      <c r="E104" s="53">
        <f t="shared" si="19"/>
        <v>7454</v>
      </c>
      <c r="F104" s="53">
        <f t="shared" si="19"/>
        <v>9523</v>
      </c>
      <c r="G104" s="53">
        <f t="shared" si="19"/>
        <v>2851</v>
      </c>
      <c r="H104" s="53">
        <f t="shared" si="19"/>
        <v>29101</v>
      </c>
    </row>
    <row r="105" spans="1:8" x14ac:dyDescent="0.3">
      <c r="A105" s="165" t="s">
        <v>121</v>
      </c>
      <c r="B105" s="165"/>
      <c r="C105" s="165"/>
      <c r="D105" s="165"/>
      <c r="E105" s="165"/>
      <c r="F105" s="165"/>
      <c r="G105" s="7"/>
      <c r="H105" s="7"/>
    </row>
    <row r="106" spans="1:8" x14ac:dyDescent="0.3">
      <c r="F106" s="7"/>
      <c r="G106" s="7"/>
      <c r="H106" s="7"/>
    </row>
    <row r="107" spans="1:8" x14ac:dyDescent="0.3">
      <c r="A107" s="48"/>
      <c r="B107" s="48"/>
      <c r="C107" s="48"/>
      <c r="D107" s="48"/>
      <c r="E107" s="7"/>
      <c r="F107" s="7"/>
      <c r="G107" s="7"/>
      <c r="H107" s="7"/>
    </row>
    <row r="108" spans="1:8" s="108" customFormat="1" ht="17.100000000000001" customHeight="1" x14ac:dyDescent="0.3">
      <c r="A108" s="163" t="s">
        <v>98</v>
      </c>
      <c r="B108" s="163"/>
      <c r="C108" s="163"/>
      <c r="D108" s="163"/>
      <c r="E108" s="163"/>
      <c r="F108" s="163"/>
      <c r="G108" s="163"/>
      <c r="H108" s="163"/>
    </row>
    <row r="109" spans="1:8" s="108" customFormat="1" ht="17.100000000000001" customHeight="1" x14ac:dyDescent="0.3">
      <c r="A109" s="163" t="s">
        <v>108</v>
      </c>
      <c r="B109" s="163"/>
      <c r="C109" s="163"/>
      <c r="D109" s="163"/>
      <c r="E109" s="163"/>
      <c r="F109" s="163"/>
      <c r="G109" s="163"/>
      <c r="H109" s="163"/>
    </row>
    <row r="110" spans="1:8" s="108" customFormat="1" ht="17.100000000000001" customHeight="1" x14ac:dyDescent="0.3">
      <c r="A110" s="114" t="s">
        <v>52</v>
      </c>
      <c r="B110" s="115"/>
      <c r="C110" s="115" t="s">
        <v>47</v>
      </c>
      <c r="D110" s="115" t="s">
        <v>48</v>
      </c>
      <c r="E110" s="115" t="s">
        <v>49</v>
      </c>
      <c r="F110" s="115" t="s">
        <v>50</v>
      </c>
      <c r="G110" s="115" t="s">
        <v>3</v>
      </c>
      <c r="H110" s="115" t="s">
        <v>51</v>
      </c>
    </row>
    <row r="111" spans="1:8" x14ac:dyDescent="0.3">
      <c r="A111" s="164" t="s">
        <v>8</v>
      </c>
      <c r="B111" s="4" t="s">
        <v>0</v>
      </c>
      <c r="C111" s="5">
        <v>3</v>
      </c>
      <c r="D111" s="5">
        <v>5</v>
      </c>
      <c r="E111" s="5">
        <v>10</v>
      </c>
      <c r="F111" s="5">
        <v>16</v>
      </c>
      <c r="G111" s="5">
        <v>1</v>
      </c>
      <c r="H111" s="6">
        <f>SUM(C111:G111)</f>
        <v>35</v>
      </c>
    </row>
    <row r="112" spans="1:8" x14ac:dyDescent="0.3">
      <c r="A112" s="164"/>
      <c r="B112" s="4" t="s">
        <v>1</v>
      </c>
      <c r="C112" s="5">
        <v>130</v>
      </c>
      <c r="D112" s="5">
        <v>155</v>
      </c>
      <c r="E112" s="5">
        <v>274</v>
      </c>
      <c r="F112" s="5">
        <v>313</v>
      </c>
      <c r="G112" s="5">
        <v>52</v>
      </c>
      <c r="H112" s="6">
        <f t="shared" ref="H112:H122" si="20">SUM(C112:G112)</f>
        <v>924</v>
      </c>
    </row>
    <row r="113" spans="1:8" x14ac:dyDescent="0.3">
      <c r="A113" s="164"/>
      <c r="B113" s="4" t="s">
        <v>2</v>
      </c>
      <c r="C113" s="5">
        <v>295</v>
      </c>
      <c r="D113" s="5">
        <v>324</v>
      </c>
      <c r="E113" s="5">
        <v>545</v>
      </c>
      <c r="F113" s="5">
        <v>583</v>
      </c>
      <c r="G113" s="5">
        <v>130</v>
      </c>
      <c r="H113" s="6">
        <f t="shared" si="20"/>
        <v>1877</v>
      </c>
    </row>
    <row r="114" spans="1:8" x14ac:dyDescent="0.3">
      <c r="A114" s="161" t="s">
        <v>10</v>
      </c>
      <c r="B114" s="7" t="s">
        <v>0</v>
      </c>
      <c r="C114" s="8">
        <v>2</v>
      </c>
      <c r="D114" s="8">
        <v>0</v>
      </c>
      <c r="E114" s="8">
        <v>12</v>
      </c>
      <c r="F114" s="8">
        <v>18</v>
      </c>
      <c r="G114" s="8">
        <v>8</v>
      </c>
      <c r="H114" s="9">
        <f t="shared" si="20"/>
        <v>40</v>
      </c>
    </row>
    <row r="115" spans="1:8" x14ac:dyDescent="0.3">
      <c r="A115" s="161"/>
      <c r="B115" s="7" t="s">
        <v>1</v>
      </c>
      <c r="C115" s="8">
        <v>224</v>
      </c>
      <c r="D115" s="8">
        <v>0</v>
      </c>
      <c r="E115" s="8">
        <v>500</v>
      </c>
      <c r="F115" s="8">
        <v>526</v>
      </c>
      <c r="G115" s="8">
        <v>196</v>
      </c>
      <c r="H115" s="9">
        <f t="shared" si="20"/>
        <v>1446</v>
      </c>
    </row>
    <row r="116" spans="1:8" x14ac:dyDescent="0.3">
      <c r="A116" s="161"/>
      <c r="B116" s="7" t="s">
        <v>2</v>
      </c>
      <c r="C116" s="8">
        <v>433</v>
      </c>
      <c r="D116" s="8">
        <v>0</v>
      </c>
      <c r="E116" s="8">
        <v>946</v>
      </c>
      <c r="F116" s="8">
        <v>958</v>
      </c>
      <c r="G116" s="8">
        <v>346</v>
      </c>
      <c r="H116" s="9">
        <f t="shared" si="20"/>
        <v>2683</v>
      </c>
    </row>
    <row r="117" spans="1:8" x14ac:dyDescent="0.3">
      <c r="A117" s="164" t="s">
        <v>11</v>
      </c>
      <c r="B117" s="4" t="s">
        <v>0</v>
      </c>
      <c r="C117" s="5">
        <v>20</v>
      </c>
      <c r="D117" s="5">
        <v>95</v>
      </c>
      <c r="E117" s="5">
        <v>75</v>
      </c>
      <c r="F117" s="5">
        <v>167</v>
      </c>
      <c r="G117" s="5">
        <v>64</v>
      </c>
      <c r="H117" s="6">
        <f t="shared" si="20"/>
        <v>421</v>
      </c>
    </row>
    <row r="118" spans="1:8" x14ac:dyDescent="0.3">
      <c r="A118" s="164"/>
      <c r="B118" s="4" t="s">
        <v>1</v>
      </c>
      <c r="C118" s="5">
        <v>903</v>
      </c>
      <c r="D118" s="5">
        <v>2171</v>
      </c>
      <c r="E118" s="5">
        <v>2042</v>
      </c>
      <c r="F118" s="5">
        <v>3974</v>
      </c>
      <c r="G118" s="5">
        <v>1135</v>
      </c>
      <c r="H118" s="6">
        <f t="shared" si="20"/>
        <v>10225</v>
      </c>
    </row>
    <row r="119" spans="1:8" x14ac:dyDescent="0.3">
      <c r="A119" s="164"/>
      <c r="B119" s="4" t="s">
        <v>2</v>
      </c>
      <c r="C119" s="5">
        <v>1826</v>
      </c>
      <c r="D119" s="5">
        <v>4327</v>
      </c>
      <c r="E119" s="5">
        <v>4105</v>
      </c>
      <c r="F119" s="5">
        <v>7608</v>
      </c>
      <c r="G119" s="5">
        <v>2231</v>
      </c>
      <c r="H119" s="6">
        <f t="shared" si="20"/>
        <v>20097</v>
      </c>
    </row>
    <row r="120" spans="1:8" x14ac:dyDescent="0.3">
      <c r="A120" s="161" t="s">
        <v>9</v>
      </c>
      <c r="B120" s="7" t="s">
        <v>0</v>
      </c>
      <c r="C120" s="8">
        <v>3</v>
      </c>
      <c r="D120" s="8">
        <v>9</v>
      </c>
      <c r="E120" s="8">
        <v>32</v>
      </c>
      <c r="F120" s="8">
        <v>26</v>
      </c>
      <c r="G120" s="8">
        <v>5</v>
      </c>
      <c r="H120" s="9">
        <f t="shared" si="20"/>
        <v>75</v>
      </c>
    </row>
    <row r="121" spans="1:8" x14ac:dyDescent="0.3">
      <c r="A121" s="161"/>
      <c r="B121" s="7" t="s">
        <v>1</v>
      </c>
      <c r="C121" s="8">
        <v>59</v>
      </c>
      <c r="D121" s="8">
        <v>688</v>
      </c>
      <c r="E121" s="8">
        <v>985</v>
      </c>
      <c r="F121" s="8">
        <v>456</v>
      </c>
      <c r="G121" s="8">
        <v>66</v>
      </c>
      <c r="H121" s="9">
        <f t="shared" si="20"/>
        <v>2254</v>
      </c>
    </row>
    <row r="122" spans="1:8" x14ac:dyDescent="0.3">
      <c r="A122" s="161"/>
      <c r="B122" s="7" t="s">
        <v>2</v>
      </c>
      <c r="C122" s="8">
        <v>132</v>
      </c>
      <c r="D122" s="8">
        <v>1359</v>
      </c>
      <c r="E122" s="8">
        <v>1849</v>
      </c>
      <c r="F122" s="8">
        <v>896</v>
      </c>
      <c r="G122" s="8">
        <v>123</v>
      </c>
      <c r="H122" s="9">
        <f t="shared" si="20"/>
        <v>4359</v>
      </c>
    </row>
    <row r="123" spans="1:8" x14ac:dyDescent="0.3">
      <c r="A123" s="162" t="s">
        <v>4</v>
      </c>
      <c r="B123" s="54" t="s">
        <v>0</v>
      </c>
      <c r="C123" s="53">
        <f>C111+C114+C117+C120</f>
        <v>28</v>
      </c>
      <c r="D123" s="53">
        <f t="shared" ref="D123:H123" si="21">D111+D114+D117+D120</f>
        <v>109</v>
      </c>
      <c r="E123" s="53">
        <f t="shared" si="21"/>
        <v>129</v>
      </c>
      <c r="F123" s="53">
        <f t="shared" si="21"/>
        <v>227</v>
      </c>
      <c r="G123" s="53">
        <f t="shared" si="21"/>
        <v>78</v>
      </c>
      <c r="H123" s="53">
        <f t="shared" si="21"/>
        <v>571</v>
      </c>
    </row>
    <row r="124" spans="1:8" x14ac:dyDescent="0.3">
      <c r="A124" s="162"/>
      <c r="B124" s="54" t="s">
        <v>1</v>
      </c>
      <c r="C124" s="53">
        <f>C112+C115+C118+C121</f>
        <v>1316</v>
      </c>
      <c r="D124" s="53">
        <f t="shared" ref="D124:H124" si="22">D112+D115+D118+D121</f>
        <v>3014</v>
      </c>
      <c r="E124" s="53">
        <f t="shared" si="22"/>
        <v>3801</v>
      </c>
      <c r="F124" s="53">
        <f t="shared" si="22"/>
        <v>5269</v>
      </c>
      <c r="G124" s="53">
        <f t="shared" si="22"/>
        <v>1449</v>
      </c>
      <c r="H124" s="53">
        <f t="shared" si="22"/>
        <v>14849</v>
      </c>
    </row>
    <row r="125" spans="1:8" x14ac:dyDescent="0.3">
      <c r="A125" s="162"/>
      <c r="B125" s="54" t="s">
        <v>2</v>
      </c>
      <c r="C125" s="53">
        <f>C113+C116+C119+C122</f>
        <v>2686</v>
      </c>
      <c r="D125" s="53">
        <f t="shared" ref="D125:H125" si="23">D113+D116+D119+D122</f>
        <v>6010</v>
      </c>
      <c r="E125" s="53">
        <f t="shared" si="23"/>
        <v>7445</v>
      </c>
      <c r="F125" s="53">
        <f t="shared" si="23"/>
        <v>10045</v>
      </c>
      <c r="G125" s="53">
        <f t="shared" si="23"/>
        <v>2830</v>
      </c>
      <c r="H125" s="53">
        <f t="shared" si="23"/>
        <v>29016</v>
      </c>
    </row>
    <row r="126" spans="1:8" x14ac:dyDescent="0.3">
      <c r="A126" s="165" t="s">
        <v>121</v>
      </c>
      <c r="B126" s="165"/>
      <c r="C126" s="165"/>
      <c r="D126" s="165"/>
      <c r="E126" s="165"/>
      <c r="F126" s="165"/>
      <c r="G126" s="7"/>
      <c r="H126" s="7"/>
    </row>
    <row r="127" spans="1:8" x14ac:dyDescent="0.3">
      <c r="A127" s="48"/>
      <c r="B127" s="48"/>
      <c r="C127" s="48"/>
      <c r="D127" s="48"/>
      <c r="E127" s="7"/>
      <c r="F127" s="7"/>
      <c r="G127" s="7"/>
      <c r="H127" s="7"/>
    </row>
    <row r="128" spans="1:8" x14ac:dyDescent="0.3">
      <c r="A128" s="48"/>
      <c r="B128" s="48"/>
      <c r="C128" s="48"/>
      <c r="D128" s="48"/>
      <c r="E128" s="7"/>
      <c r="F128" s="7"/>
      <c r="G128" s="7"/>
      <c r="H128" s="7"/>
    </row>
    <row r="129" spans="1:8" s="108" customFormat="1" ht="17.100000000000001" customHeight="1" x14ac:dyDescent="0.3">
      <c r="A129" s="163" t="s">
        <v>98</v>
      </c>
      <c r="B129" s="163"/>
      <c r="C129" s="163"/>
      <c r="D129" s="163"/>
      <c r="E129" s="163"/>
      <c r="F129" s="163"/>
      <c r="G129" s="163"/>
      <c r="H129" s="163"/>
    </row>
    <row r="130" spans="1:8" s="108" customFormat="1" ht="17.100000000000001" customHeight="1" x14ac:dyDescent="0.3">
      <c r="A130" s="163" t="s">
        <v>109</v>
      </c>
      <c r="B130" s="163"/>
      <c r="C130" s="163"/>
      <c r="D130" s="163"/>
      <c r="E130" s="163"/>
      <c r="F130" s="163"/>
      <c r="G130" s="163"/>
      <c r="H130" s="163"/>
    </row>
    <row r="131" spans="1:8" s="108" customFormat="1" ht="17.100000000000001" customHeight="1" x14ac:dyDescent="0.3">
      <c r="A131" s="114" t="s">
        <v>52</v>
      </c>
      <c r="B131" s="115"/>
      <c r="C131" s="115" t="s">
        <v>47</v>
      </c>
      <c r="D131" s="115" t="s">
        <v>48</v>
      </c>
      <c r="E131" s="115" t="s">
        <v>49</v>
      </c>
      <c r="F131" s="115" t="s">
        <v>50</v>
      </c>
      <c r="G131" s="115" t="s">
        <v>3</v>
      </c>
      <c r="H131" s="115" t="s">
        <v>51</v>
      </c>
    </row>
    <row r="132" spans="1:8" x14ac:dyDescent="0.3">
      <c r="A132" s="164" t="s">
        <v>8</v>
      </c>
      <c r="B132" s="4" t="s">
        <v>0</v>
      </c>
      <c r="C132" s="5">
        <v>3</v>
      </c>
      <c r="D132" s="5">
        <v>5</v>
      </c>
      <c r="E132" s="5">
        <v>11</v>
      </c>
      <c r="F132" s="5">
        <v>17</v>
      </c>
      <c r="G132" s="5">
        <v>1</v>
      </c>
      <c r="H132" s="6">
        <f>SUM(C132:G132)</f>
        <v>37</v>
      </c>
    </row>
    <row r="133" spans="1:8" x14ac:dyDescent="0.3">
      <c r="A133" s="164"/>
      <c r="B133" s="4" t="s">
        <v>1</v>
      </c>
      <c r="C133" s="5">
        <v>130</v>
      </c>
      <c r="D133" s="5">
        <v>155</v>
      </c>
      <c r="E133" s="5">
        <v>287</v>
      </c>
      <c r="F133" s="5">
        <v>325</v>
      </c>
      <c r="G133" s="5">
        <v>52</v>
      </c>
      <c r="H133" s="6">
        <f t="shared" ref="H133:H140" si="24">SUM(C133:G133)</f>
        <v>949</v>
      </c>
    </row>
    <row r="134" spans="1:8" x14ac:dyDescent="0.3">
      <c r="A134" s="164"/>
      <c r="B134" s="4" t="s">
        <v>2</v>
      </c>
      <c r="C134" s="5">
        <v>295</v>
      </c>
      <c r="D134" s="5">
        <v>324</v>
      </c>
      <c r="E134" s="5">
        <v>567</v>
      </c>
      <c r="F134" s="5">
        <v>607</v>
      </c>
      <c r="G134" s="5">
        <v>130</v>
      </c>
      <c r="H134" s="6">
        <f t="shared" si="24"/>
        <v>1923</v>
      </c>
    </row>
    <row r="135" spans="1:8" x14ac:dyDescent="0.3">
      <c r="A135" s="161" t="s">
        <v>10</v>
      </c>
      <c r="B135" s="7" t="s">
        <v>0</v>
      </c>
      <c r="C135" s="8">
        <v>2</v>
      </c>
      <c r="D135" s="8">
        <v>0</v>
      </c>
      <c r="E135" s="8">
        <v>12</v>
      </c>
      <c r="F135" s="8">
        <v>19</v>
      </c>
      <c r="G135" s="8">
        <v>8</v>
      </c>
      <c r="H135" s="9">
        <f t="shared" si="24"/>
        <v>41</v>
      </c>
    </row>
    <row r="136" spans="1:8" x14ac:dyDescent="0.3">
      <c r="A136" s="161"/>
      <c r="B136" s="7" t="s">
        <v>1</v>
      </c>
      <c r="C136" s="8">
        <v>224</v>
      </c>
      <c r="D136" s="8">
        <v>0</v>
      </c>
      <c r="E136" s="8">
        <v>500</v>
      </c>
      <c r="F136" s="8">
        <v>534</v>
      </c>
      <c r="G136" s="8">
        <v>196</v>
      </c>
      <c r="H136" s="9">
        <f t="shared" si="24"/>
        <v>1454</v>
      </c>
    </row>
    <row r="137" spans="1:8" x14ac:dyDescent="0.3">
      <c r="A137" s="161"/>
      <c r="B137" s="7" t="s">
        <v>2</v>
      </c>
      <c r="C137" s="8">
        <v>433</v>
      </c>
      <c r="D137" s="8">
        <v>0</v>
      </c>
      <c r="E137" s="8">
        <v>946</v>
      </c>
      <c r="F137" s="8">
        <v>974</v>
      </c>
      <c r="G137" s="8">
        <v>346</v>
      </c>
      <c r="H137" s="9">
        <f t="shared" si="24"/>
        <v>2699</v>
      </c>
    </row>
    <row r="138" spans="1:8" x14ac:dyDescent="0.3">
      <c r="A138" s="164" t="s">
        <v>11</v>
      </c>
      <c r="B138" s="4" t="s">
        <v>0</v>
      </c>
      <c r="C138" s="5">
        <v>20</v>
      </c>
      <c r="D138" s="5">
        <v>95</v>
      </c>
      <c r="E138" s="5">
        <v>74</v>
      </c>
      <c r="F138" s="5">
        <v>171</v>
      </c>
      <c r="G138" s="5">
        <v>64</v>
      </c>
      <c r="H138" s="6">
        <f t="shared" si="24"/>
        <v>424</v>
      </c>
    </row>
    <row r="139" spans="1:8" x14ac:dyDescent="0.3">
      <c r="A139" s="164"/>
      <c r="B139" s="4" t="s">
        <v>1</v>
      </c>
      <c r="C139" s="5">
        <v>903</v>
      </c>
      <c r="D139" s="5">
        <v>2159</v>
      </c>
      <c r="E139" s="5">
        <v>1943</v>
      </c>
      <c r="F139" s="5">
        <v>4106</v>
      </c>
      <c r="G139" s="5">
        <v>1135</v>
      </c>
      <c r="H139" s="6">
        <f t="shared" si="24"/>
        <v>10246</v>
      </c>
    </row>
    <row r="140" spans="1:8" x14ac:dyDescent="0.3">
      <c r="A140" s="164"/>
      <c r="B140" s="4" t="s">
        <v>2</v>
      </c>
      <c r="C140" s="5">
        <v>1826</v>
      </c>
      <c r="D140" s="5">
        <v>4289</v>
      </c>
      <c r="E140" s="5">
        <v>3929</v>
      </c>
      <c r="F140" s="5">
        <v>7855</v>
      </c>
      <c r="G140" s="5">
        <v>2231</v>
      </c>
      <c r="H140" s="6">
        <f t="shared" si="24"/>
        <v>20130</v>
      </c>
    </row>
    <row r="141" spans="1:8" x14ac:dyDescent="0.3">
      <c r="A141" s="161" t="s">
        <v>9</v>
      </c>
      <c r="B141" s="7" t="s">
        <v>0</v>
      </c>
      <c r="C141" s="8">
        <v>3</v>
      </c>
      <c r="D141" s="8">
        <v>8</v>
      </c>
      <c r="E141" s="8">
        <v>33</v>
      </c>
      <c r="F141" s="8">
        <v>26</v>
      </c>
      <c r="G141" s="8">
        <v>5</v>
      </c>
      <c r="H141" s="9">
        <f>SUM(C141:G141)</f>
        <v>75</v>
      </c>
    </row>
    <row r="142" spans="1:8" x14ac:dyDescent="0.3">
      <c r="A142" s="161"/>
      <c r="B142" s="7" t="s">
        <v>1</v>
      </c>
      <c r="C142" s="8">
        <v>59</v>
      </c>
      <c r="D142" s="8">
        <v>577</v>
      </c>
      <c r="E142" s="8">
        <v>1048</v>
      </c>
      <c r="F142" s="8">
        <v>456</v>
      </c>
      <c r="G142" s="8">
        <v>66</v>
      </c>
      <c r="H142" s="9">
        <f t="shared" ref="H142:H143" si="25">SUM(C142:G142)</f>
        <v>2206</v>
      </c>
    </row>
    <row r="143" spans="1:8" x14ac:dyDescent="0.3">
      <c r="A143" s="161"/>
      <c r="B143" s="7" t="s">
        <v>2</v>
      </c>
      <c r="C143" s="8">
        <v>132</v>
      </c>
      <c r="D143" s="8">
        <v>1127</v>
      </c>
      <c r="E143" s="8">
        <v>1964</v>
      </c>
      <c r="F143" s="8">
        <v>896</v>
      </c>
      <c r="G143" s="8">
        <v>123</v>
      </c>
      <c r="H143" s="9">
        <f t="shared" si="25"/>
        <v>4242</v>
      </c>
    </row>
    <row r="144" spans="1:8" x14ac:dyDescent="0.3">
      <c r="A144" s="162" t="s">
        <v>4</v>
      </c>
      <c r="B144" s="54" t="s">
        <v>0</v>
      </c>
      <c r="C144" s="53">
        <f>C132+C135+C138+C141</f>
        <v>28</v>
      </c>
      <c r="D144" s="53">
        <f t="shared" ref="D144:H144" si="26">D132+D135+D138+D141</f>
        <v>108</v>
      </c>
      <c r="E144" s="53">
        <f t="shared" si="26"/>
        <v>130</v>
      </c>
      <c r="F144" s="53">
        <f t="shared" si="26"/>
        <v>233</v>
      </c>
      <c r="G144" s="53">
        <f t="shared" si="26"/>
        <v>78</v>
      </c>
      <c r="H144" s="53">
        <f t="shared" si="26"/>
        <v>577</v>
      </c>
    </row>
    <row r="145" spans="1:8" x14ac:dyDescent="0.3">
      <c r="A145" s="162"/>
      <c r="B145" s="54" t="s">
        <v>1</v>
      </c>
      <c r="C145" s="53">
        <f>C133+C136+C139+C142</f>
        <v>1316</v>
      </c>
      <c r="D145" s="53">
        <f t="shared" ref="D145:H145" si="27">D133+D136+D139+D142</f>
        <v>2891</v>
      </c>
      <c r="E145" s="53">
        <f t="shared" si="27"/>
        <v>3778</v>
      </c>
      <c r="F145" s="53">
        <f t="shared" si="27"/>
        <v>5421</v>
      </c>
      <c r="G145" s="53">
        <f t="shared" si="27"/>
        <v>1449</v>
      </c>
      <c r="H145" s="53">
        <f t="shared" si="27"/>
        <v>14855</v>
      </c>
    </row>
    <row r="146" spans="1:8" x14ac:dyDescent="0.3">
      <c r="A146" s="162"/>
      <c r="B146" s="54" t="s">
        <v>2</v>
      </c>
      <c r="C146" s="53">
        <f>C134+C137+C140+C143</f>
        <v>2686</v>
      </c>
      <c r="D146" s="53">
        <f t="shared" ref="D146:H146" si="28">D134+D137+D140+D143</f>
        <v>5740</v>
      </c>
      <c r="E146" s="53">
        <f t="shared" si="28"/>
        <v>7406</v>
      </c>
      <c r="F146" s="53">
        <f t="shared" si="28"/>
        <v>10332</v>
      </c>
      <c r="G146" s="53">
        <f t="shared" si="28"/>
        <v>2830</v>
      </c>
      <c r="H146" s="53">
        <f t="shared" si="28"/>
        <v>28994</v>
      </c>
    </row>
    <row r="147" spans="1:8" x14ac:dyDescent="0.3">
      <c r="A147" s="165" t="s">
        <v>121</v>
      </c>
      <c r="B147" s="165"/>
      <c r="C147" s="165"/>
      <c r="D147" s="165"/>
      <c r="E147" s="165"/>
      <c r="F147" s="165"/>
      <c r="G147" s="7"/>
      <c r="H147" s="7"/>
    </row>
    <row r="149" spans="1:8" ht="15.75" customHeight="1" x14ac:dyDescent="0.3"/>
    <row r="150" spans="1:8" s="108" customFormat="1" ht="17.100000000000001" customHeight="1" x14ac:dyDescent="0.3">
      <c r="A150" s="163" t="s">
        <v>98</v>
      </c>
      <c r="B150" s="163"/>
      <c r="C150" s="163"/>
      <c r="D150" s="163"/>
      <c r="E150" s="163"/>
      <c r="F150" s="163"/>
      <c r="G150" s="163"/>
      <c r="H150" s="163"/>
    </row>
    <row r="151" spans="1:8" s="108" customFormat="1" ht="17.100000000000001" customHeight="1" x14ac:dyDescent="0.3">
      <c r="A151" s="163" t="s">
        <v>110</v>
      </c>
      <c r="B151" s="163"/>
      <c r="C151" s="163"/>
      <c r="D151" s="163"/>
      <c r="E151" s="163"/>
      <c r="F151" s="163"/>
      <c r="G151" s="163"/>
      <c r="H151" s="163"/>
    </row>
    <row r="152" spans="1:8" s="108" customFormat="1" ht="17.100000000000001" customHeight="1" x14ac:dyDescent="0.3">
      <c r="A152" s="114" t="s">
        <v>52</v>
      </c>
      <c r="B152" s="115"/>
      <c r="C152" s="115" t="s">
        <v>47</v>
      </c>
      <c r="D152" s="115" t="s">
        <v>48</v>
      </c>
      <c r="E152" s="115" t="s">
        <v>49</v>
      </c>
      <c r="F152" s="115" t="s">
        <v>50</v>
      </c>
      <c r="G152" s="115" t="s">
        <v>3</v>
      </c>
      <c r="H152" s="115" t="s">
        <v>51</v>
      </c>
    </row>
    <row r="153" spans="1:8" x14ac:dyDescent="0.3">
      <c r="A153" s="164" t="s">
        <v>8</v>
      </c>
      <c r="B153" s="4" t="s">
        <v>0</v>
      </c>
      <c r="C153" s="5">
        <v>3</v>
      </c>
      <c r="D153" s="5">
        <v>4</v>
      </c>
      <c r="E153" s="5">
        <v>11</v>
      </c>
      <c r="F153" s="5">
        <v>17</v>
      </c>
      <c r="G153" s="5">
        <v>2</v>
      </c>
      <c r="H153" s="6">
        <f>SUM(C153:G153)</f>
        <v>37</v>
      </c>
    </row>
    <row r="154" spans="1:8" x14ac:dyDescent="0.3">
      <c r="A154" s="164"/>
      <c r="B154" s="4" t="s">
        <v>1</v>
      </c>
      <c r="C154" s="5">
        <v>130</v>
      </c>
      <c r="D154" s="5">
        <v>136</v>
      </c>
      <c r="E154" s="5">
        <v>287</v>
      </c>
      <c r="F154" s="5">
        <v>325</v>
      </c>
      <c r="G154" s="5">
        <v>85</v>
      </c>
      <c r="H154" s="6">
        <f t="shared" ref="H154:H164" si="29">SUM(C154:G154)</f>
        <v>963</v>
      </c>
    </row>
    <row r="155" spans="1:8" x14ac:dyDescent="0.3">
      <c r="A155" s="164"/>
      <c r="B155" s="4" t="s">
        <v>2</v>
      </c>
      <c r="C155" s="5">
        <v>295</v>
      </c>
      <c r="D155" s="5">
        <v>292</v>
      </c>
      <c r="E155" s="5">
        <v>567</v>
      </c>
      <c r="F155" s="5">
        <v>607</v>
      </c>
      <c r="G155" s="5">
        <v>192</v>
      </c>
      <c r="H155" s="6">
        <f t="shared" si="29"/>
        <v>1953</v>
      </c>
    </row>
    <row r="156" spans="1:8" x14ac:dyDescent="0.3">
      <c r="A156" s="161" t="s">
        <v>10</v>
      </c>
      <c r="B156" s="7" t="s">
        <v>0</v>
      </c>
      <c r="C156" s="8">
        <v>2</v>
      </c>
      <c r="D156" s="8">
        <v>0</v>
      </c>
      <c r="E156" s="8">
        <v>11</v>
      </c>
      <c r="F156" s="8">
        <v>19</v>
      </c>
      <c r="G156" s="8">
        <v>9</v>
      </c>
      <c r="H156" s="9">
        <f t="shared" si="29"/>
        <v>41</v>
      </c>
    </row>
    <row r="157" spans="1:8" x14ac:dyDescent="0.3">
      <c r="A157" s="161"/>
      <c r="B157" s="7" t="s">
        <v>1</v>
      </c>
      <c r="C157" s="8">
        <v>224</v>
      </c>
      <c r="D157" s="8">
        <v>0</v>
      </c>
      <c r="E157" s="8">
        <v>489</v>
      </c>
      <c r="F157" s="8">
        <v>534</v>
      </c>
      <c r="G157" s="8">
        <v>211</v>
      </c>
      <c r="H157" s="9">
        <f t="shared" si="29"/>
        <v>1458</v>
      </c>
    </row>
    <row r="158" spans="1:8" x14ac:dyDescent="0.3">
      <c r="A158" s="161"/>
      <c r="B158" s="7" t="s">
        <v>2</v>
      </c>
      <c r="C158" s="8">
        <v>433</v>
      </c>
      <c r="D158" s="8">
        <v>0</v>
      </c>
      <c r="E158" s="8">
        <v>921</v>
      </c>
      <c r="F158" s="8">
        <v>974</v>
      </c>
      <c r="G158" s="8">
        <v>374</v>
      </c>
      <c r="H158" s="9">
        <f t="shared" si="29"/>
        <v>2702</v>
      </c>
    </row>
    <row r="159" spans="1:8" x14ac:dyDescent="0.3">
      <c r="A159" s="164" t="s">
        <v>11</v>
      </c>
      <c r="B159" s="4" t="s">
        <v>0</v>
      </c>
      <c r="C159" s="5">
        <v>20</v>
      </c>
      <c r="D159" s="5">
        <v>94</v>
      </c>
      <c r="E159" s="5">
        <v>71</v>
      </c>
      <c r="F159" s="5">
        <v>169</v>
      </c>
      <c r="G159" s="5">
        <v>66</v>
      </c>
      <c r="H159" s="6">
        <f t="shared" si="29"/>
        <v>420</v>
      </c>
    </row>
    <row r="160" spans="1:8" x14ac:dyDescent="0.3">
      <c r="A160" s="164"/>
      <c r="B160" s="4" t="s">
        <v>1</v>
      </c>
      <c r="C160" s="5">
        <v>903</v>
      </c>
      <c r="D160" s="5">
        <v>1989</v>
      </c>
      <c r="E160" s="5">
        <v>1914</v>
      </c>
      <c r="F160" s="5">
        <v>4012</v>
      </c>
      <c r="G160" s="5">
        <v>1174</v>
      </c>
      <c r="H160" s="6">
        <f t="shared" si="29"/>
        <v>9992</v>
      </c>
    </row>
    <row r="161" spans="1:8" x14ac:dyDescent="0.3">
      <c r="A161" s="164"/>
      <c r="B161" s="4" t="s">
        <v>2</v>
      </c>
      <c r="C161" s="5">
        <v>1826</v>
      </c>
      <c r="D161" s="5">
        <v>3955</v>
      </c>
      <c r="E161" s="5">
        <v>3852</v>
      </c>
      <c r="F161" s="5">
        <v>7687</v>
      </c>
      <c r="G161" s="5">
        <v>2306</v>
      </c>
      <c r="H161" s="6">
        <f t="shared" si="29"/>
        <v>19626</v>
      </c>
    </row>
    <row r="162" spans="1:8" x14ac:dyDescent="0.3">
      <c r="A162" s="161" t="s">
        <v>9</v>
      </c>
      <c r="B162" s="7" t="s">
        <v>0</v>
      </c>
      <c r="C162" s="8">
        <v>3</v>
      </c>
      <c r="D162" s="8">
        <v>8</v>
      </c>
      <c r="E162" s="8">
        <v>33</v>
      </c>
      <c r="F162" s="8">
        <v>26</v>
      </c>
      <c r="G162" s="8">
        <v>5</v>
      </c>
      <c r="H162" s="9">
        <f t="shared" si="29"/>
        <v>75</v>
      </c>
    </row>
    <row r="163" spans="1:8" x14ac:dyDescent="0.3">
      <c r="A163" s="161"/>
      <c r="B163" s="7" t="s">
        <v>1</v>
      </c>
      <c r="C163" s="8">
        <v>59</v>
      </c>
      <c r="D163" s="8">
        <v>577</v>
      </c>
      <c r="E163" s="8">
        <v>1048</v>
      </c>
      <c r="F163" s="8">
        <v>456</v>
      </c>
      <c r="G163" s="8">
        <v>66</v>
      </c>
      <c r="H163" s="9">
        <f t="shared" si="29"/>
        <v>2206</v>
      </c>
    </row>
    <row r="164" spans="1:8" x14ac:dyDescent="0.3">
      <c r="A164" s="161"/>
      <c r="B164" s="7" t="s">
        <v>2</v>
      </c>
      <c r="C164" s="8">
        <v>132</v>
      </c>
      <c r="D164" s="8">
        <v>1127</v>
      </c>
      <c r="E164" s="8">
        <v>1964</v>
      </c>
      <c r="F164" s="8">
        <v>896</v>
      </c>
      <c r="G164" s="8">
        <v>123</v>
      </c>
      <c r="H164" s="9">
        <f t="shared" si="29"/>
        <v>4242</v>
      </c>
    </row>
    <row r="165" spans="1:8" x14ac:dyDescent="0.3">
      <c r="A165" s="162" t="s">
        <v>4</v>
      </c>
      <c r="B165" s="54" t="s">
        <v>0</v>
      </c>
      <c r="C165" s="53">
        <f>C153+C156+C159+C162</f>
        <v>28</v>
      </c>
      <c r="D165" s="53">
        <f t="shared" ref="D165:H165" si="30">D153+D156+D159+D162</f>
        <v>106</v>
      </c>
      <c r="E165" s="53">
        <f t="shared" si="30"/>
        <v>126</v>
      </c>
      <c r="F165" s="53">
        <f t="shared" si="30"/>
        <v>231</v>
      </c>
      <c r="G165" s="53">
        <f t="shared" si="30"/>
        <v>82</v>
      </c>
      <c r="H165" s="53">
        <f t="shared" si="30"/>
        <v>573</v>
      </c>
    </row>
    <row r="166" spans="1:8" x14ac:dyDescent="0.3">
      <c r="A166" s="162"/>
      <c r="B166" s="54" t="s">
        <v>1</v>
      </c>
      <c r="C166" s="53">
        <f>C154+C157+C160+C163</f>
        <v>1316</v>
      </c>
      <c r="D166" s="53">
        <f t="shared" ref="D166:H166" si="31">D154+D157+D160+D163</f>
        <v>2702</v>
      </c>
      <c r="E166" s="53">
        <f t="shared" si="31"/>
        <v>3738</v>
      </c>
      <c r="F166" s="53">
        <f t="shared" si="31"/>
        <v>5327</v>
      </c>
      <c r="G166" s="53">
        <f t="shared" si="31"/>
        <v>1536</v>
      </c>
      <c r="H166" s="53">
        <f t="shared" si="31"/>
        <v>14619</v>
      </c>
    </row>
    <row r="167" spans="1:8" x14ac:dyDescent="0.3">
      <c r="A167" s="162"/>
      <c r="B167" s="54" t="s">
        <v>2</v>
      </c>
      <c r="C167" s="53">
        <f>C155+C158+C161+C164</f>
        <v>2686</v>
      </c>
      <c r="D167" s="53">
        <f t="shared" ref="D167:H167" si="32">D155+D158+D161+D164</f>
        <v>5374</v>
      </c>
      <c r="E167" s="53">
        <f t="shared" si="32"/>
        <v>7304</v>
      </c>
      <c r="F167" s="53">
        <f t="shared" si="32"/>
        <v>10164</v>
      </c>
      <c r="G167" s="53">
        <f t="shared" si="32"/>
        <v>2995</v>
      </c>
      <c r="H167" s="53">
        <f t="shared" si="32"/>
        <v>28523</v>
      </c>
    </row>
    <row r="168" spans="1:8" x14ac:dyDescent="0.3">
      <c r="A168" s="165" t="s">
        <v>121</v>
      </c>
      <c r="B168" s="165"/>
      <c r="C168" s="165"/>
      <c r="D168" s="165"/>
      <c r="E168" s="165"/>
      <c r="F168" s="165"/>
      <c r="G168" s="7"/>
      <c r="H168" s="7"/>
    </row>
    <row r="171" spans="1:8" s="108" customFormat="1" ht="17.100000000000001" customHeight="1" x14ac:dyDescent="0.3">
      <c r="A171" s="163" t="s">
        <v>98</v>
      </c>
      <c r="B171" s="163"/>
      <c r="C171" s="163"/>
      <c r="D171" s="163"/>
      <c r="E171" s="163"/>
      <c r="F171" s="163"/>
      <c r="G171" s="163"/>
      <c r="H171" s="163"/>
    </row>
    <row r="172" spans="1:8" s="108" customFormat="1" ht="17.100000000000001" customHeight="1" x14ac:dyDescent="0.3">
      <c r="A172" s="163" t="s">
        <v>111</v>
      </c>
      <c r="B172" s="163"/>
      <c r="C172" s="163"/>
      <c r="D172" s="163"/>
      <c r="E172" s="163"/>
      <c r="F172" s="163"/>
      <c r="G172" s="163"/>
      <c r="H172" s="163"/>
    </row>
    <row r="173" spans="1:8" s="108" customFormat="1" ht="17.100000000000001" customHeight="1" x14ac:dyDescent="0.3">
      <c r="A173" s="114" t="s">
        <v>52</v>
      </c>
      <c r="B173" s="115"/>
      <c r="C173" s="115" t="s">
        <v>47</v>
      </c>
      <c r="D173" s="115" t="s">
        <v>48</v>
      </c>
      <c r="E173" s="115" t="s">
        <v>49</v>
      </c>
      <c r="F173" s="115" t="s">
        <v>50</v>
      </c>
      <c r="G173" s="115" t="s">
        <v>3</v>
      </c>
      <c r="H173" s="115" t="s">
        <v>51</v>
      </c>
    </row>
    <row r="174" spans="1:8" x14ac:dyDescent="0.3">
      <c r="A174" s="164" t="s">
        <v>12</v>
      </c>
      <c r="B174" s="4" t="s">
        <v>0</v>
      </c>
      <c r="C174" s="5">
        <v>3</v>
      </c>
      <c r="D174" s="5">
        <v>4</v>
      </c>
      <c r="E174" s="5">
        <v>10</v>
      </c>
      <c r="F174" s="5">
        <v>18</v>
      </c>
      <c r="G174" s="5">
        <v>2</v>
      </c>
      <c r="H174" s="6">
        <f>SUM(C174:G174)</f>
        <v>37</v>
      </c>
    </row>
    <row r="175" spans="1:8" x14ac:dyDescent="0.3">
      <c r="A175" s="164"/>
      <c r="B175" s="4" t="s">
        <v>1</v>
      </c>
      <c r="C175" s="5">
        <v>130</v>
      </c>
      <c r="D175" s="5">
        <v>136</v>
      </c>
      <c r="E175" s="5">
        <v>266</v>
      </c>
      <c r="F175" s="5">
        <v>347</v>
      </c>
      <c r="G175" s="5">
        <v>85</v>
      </c>
      <c r="H175" s="6">
        <f t="shared" ref="H175:H185" si="33">SUM(C175:G175)</f>
        <v>964</v>
      </c>
    </row>
    <row r="176" spans="1:8" x14ac:dyDescent="0.3">
      <c r="A176" s="164"/>
      <c r="B176" s="4" t="s">
        <v>2</v>
      </c>
      <c r="C176" s="5">
        <v>295</v>
      </c>
      <c r="D176" s="5">
        <v>292</v>
      </c>
      <c r="E176" s="5">
        <v>520</v>
      </c>
      <c r="F176" s="5">
        <v>647</v>
      </c>
      <c r="G176" s="5">
        <v>192</v>
      </c>
      <c r="H176" s="6">
        <f t="shared" si="33"/>
        <v>1946</v>
      </c>
    </row>
    <row r="177" spans="1:8" x14ac:dyDescent="0.3">
      <c r="A177" s="161" t="s">
        <v>10</v>
      </c>
      <c r="B177" s="7" t="s">
        <v>0</v>
      </c>
      <c r="C177" s="8">
        <v>2</v>
      </c>
      <c r="D177" s="8">
        <v>0</v>
      </c>
      <c r="E177" s="8">
        <v>11</v>
      </c>
      <c r="F177" s="8">
        <v>21</v>
      </c>
      <c r="G177" s="8">
        <v>9</v>
      </c>
      <c r="H177" s="9">
        <f t="shared" si="33"/>
        <v>43</v>
      </c>
    </row>
    <row r="178" spans="1:8" x14ac:dyDescent="0.3">
      <c r="A178" s="161"/>
      <c r="B178" s="7" t="s">
        <v>1</v>
      </c>
      <c r="C178" s="8">
        <v>224</v>
      </c>
      <c r="D178" s="8">
        <v>0</v>
      </c>
      <c r="E178" s="8">
        <v>489</v>
      </c>
      <c r="F178" s="8">
        <v>579</v>
      </c>
      <c r="G178" s="8">
        <v>211</v>
      </c>
      <c r="H178" s="9">
        <f t="shared" si="33"/>
        <v>1503</v>
      </c>
    </row>
    <row r="179" spans="1:8" x14ac:dyDescent="0.3">
      <c r="A179" s="161"/>
      <c r="B179" s="7" t="s">
        <v>2</v>
      </c>
      <c r="C179" s="8">
        <v>433</v>
      </c>
      <c r="D179" s="8">
        <v>0</v>
      </c>
      <c r="E179" s="8">
        <v>921</v>
      </c>
      <c r="F179" s="8">
        <v>1052</v>
      </c>
      <c r="G179" s="8">
        <v>374</v>
      </c>
      <c r="H179" s="9">
        <f t="shared" si="33"/>
        <v>2780</v>
      </c>
    </row>
    <row r="180" spans="1:8" x14ac:dyDescent="0.3">
      <c r="A180" s="164" t="s">
        <v>11</v>
      </c>
      <c r="B180" s="4" t="s">
        <v>0</v>
      </c>
      <c r="C180" s="5">
        <v>20</v>
      </c>
      <c r="D180" s="5">
        <v>96</v>
      </c>
      <c r="E180" s="5">
        <v>67</v>
      </c>
      <c r="F180" s="5">
        <v>173</v>
      </c>
      <c r="G180" s="5">
        <v>65</v>
      </c>
      <c r="H180" s="6">
        <f t="shared" si="33"/>
        <v>421</v>
      </c>
    </row>
    <row r="181" spans="1:8" x14ac:dyDescent="0.3">
      <c r="A181" s="164"/>
      <c r="B181" s="4" t="s">
        <v>1</v>
      </c>
      <c r="C181" s="5">
        <v>869</v>
      </c>
      <c r="D181" s="5">
        <v>1979</v>
      </c>
      <c r="E181" s="5">
        <v>1747</v>
      </c>
      <c r="F181" s="5">
        <v>4156</v>
      </c>
      <c r="G181" s="5">
        <v>1131</v>
      </c>
      <c r="H181" s="6">
        <f t="shared" si="33"/>
        <v>9882</v>
      </c>
    </row>
    <row r="182" spans="1:8" x14ac:dyDescent="0.3">
      <c r="A182" s="164"/>
      <c r="B182" s="4" t="s">
        <v>2</v>
      </c>
      <c r="C182" s="5">
        <v>1740</v>
      </c>
      <c r="D182" s="5">
        <v>3940</v>
      </c>
      <c r="E182" s="5">
        <v>3502</v>
      </c>
      <c r="F182" s="5">
        <v>7946</v>
      </c>
      <c r="G182" s="5">
        <v>2240</v>
      </c>
      <c r="H182" s="6">
        <f t="shared" si="33"/>
        <v>19368</v>
      </c>
    </row>
    <row r="183" spans="1:8" x14ac:dyDescent="0.3">
      <c r="A183" s="161" t="s">
        <v>9</v>
      </c>
      <c r="B183" s="7" t="s">
        <v>0</v>
      </c>
      <c r="C183" s="8">
        <v>3</v>
      </c>
      <c r="D183" s="8">
        <v>8</v>
      </c>
      <c r="E183" s="8">
        <v>35</v>
      </c>
      <c r="F183" s="8">
        <v>31</v>
      </c>
      <c r="G183" s="8">
        <v>5</v>
      </c>
      <c r="H183" s="9">
        <f t="shared" si="33"/>
        <v>82</v>
      </c>
    </row>
    <row r="184" spans="1:8" x14ac:dyDescent="0.3">
      <c r="A184" s="161"/>
      <c r="B184" s="7" t="s">
        <v>1</v>
      </c>
      <c r="C184" s="8">
        <v>59</v>
      </c>
      <c r="D184" s="8">
        <v>577</v>
      </c>
      <c r="E184" s="8">
        <v>1082</v>
      </c>
      <c r="F184" s="8">
        <v>525</v>
      </c>
      <c r="G184" s="8">
        <v>66</v>
      </c>
      <c r="H184" s="9">
        <f t="shared" si="33"/>
        <v>2309</v>
      </c>
    </row>
    <row r="185" spans="1:8" x14ac:dyDescent="0.3">
      <c r="A185" s="161"/>
      <c r="B185" s="7" t="s">
        <v>2</v>
      </c>
      <c r="C185" s="8">
        <v>132</v>
      </c>
      <c r="D185" s="8">
        <v>1127</v>
      </c>
      <c r="E185" s="8">
        <v>2026</v>
      </c>
      <c r="F185" s="8">
        <v>1014</v>
      </c>
      <c r="G185" s="8">
        <v>123</v>
      </c>
      <c r="H185" s="9">
        <f t="shared" si="33"/>
        <v>4422</v>
      </c>
    </row>
    <row r="186" spans="1:8" x14ac:dyDescent="0.3">
      <c r="A186" s="162" t="s">
        <v>4</v>
      </c>
      <c r="B186" s="54" t="s">
        <v>0</v>
      </c>
      <c r="C186" s="53">
        <f>C174+C177+C180+C183</f>
        <v>28</v>
      </c>
      <c r="D186" s="53">
        <f t="shared" ref="D186:H186" si="34">D174+D177+D180+D183</f>
        <v>108</v>
      </c>
      <c r="E186" s="53">
        <f t="shared" si="34"/>
        <v>123</v>
      </c>
      <c r="F186" s="53">
        <f t="shared" si="34"/>
        <v>243</v>
      </c>
      <c r="G186" s="53">
        <f t="shared" si="34"/>
        <v>81</v>
      </c>
      <c r="H186" s="53">
        <f t="shared" si="34"/>
        <v>583</v>
      </c>
    </row>
    <row r="187" spans="1:8" x14ac:dyDescent="0.3">
      <c r="A187" s="162"/>
      <c r="B187" s="54" t="s">
        <v>1</v>
      </c>
      <c r="C187" s="53">
        <f>C175+C178+C181+C184</f>
        <v>1282</v>
      </c>
      <c r="D187" s="53">
        <f t="shared" ref="D187:H187" si="35">D175+D178+D181+D184</f>
        <v>2692</v>
      </c>
      <c r="E187" s="53">
        <f t="shared" si="35"/>
        <v>3584</v>
      </c>
      <c r="F187" s="53">
        <f t="shared" si="35"/>
        <v>5607</v>
      </c>
      <c r="G187" s="53">
        <f t="shared" si="35"/>
        <v>1493</v>
      </c>
      <c r="H187" s="53">
        <f t="shared" si="35"/>
        <v>14658</v>
      </c>
    </row>
    <row r="188" spans="1:8" x14ac:dyDescent="0.3">
      <c r="A188" s="162"/>
      <c r="B188" s="54" t="s">
        <v>2</v>
      </c>
      <c r="C188" s="53">
        <f>C176+C179+C182+C185</f>
        <v>2600</v>
      </c>
      <c r="D188" s="53">
        <f t="shared" ref="D188:H188" si="36">D176+D179+D182+D185</f>
        <v>5359</v>
      </c>
      <c r="E188" s="53">
        <f t="shared" si="36"/>
        <v>6969</v>
      </c>
      <c r="F188" s="53">
        <f t="shared" si="36"/>
        <v>10659</v>
      </c>
      <c r="G188" s="53">
        <f t="shared" si="36"/>
        <v>2929</v>
      </c>
      <c r="H188" s="53">
        <f t="shared" si="36"/>
        <v>28516</v>
      </c>
    </row>
    <row r="189" spans="1:8" x14ac:dyDescent="0.3">
      <c r="A189" s="165" t="s">
        <v>121</v>
      </c>
      <c r="B189" s="165"/>
      <c r="C189" s="165"/>
      <c r="D189" s="165"/>
      <c r="E189" s="165"/>
      <c r="F189" s="165"/>
      <c r="G189" s="7"/>
      <c r="H189" s="7"/>
    </row>
    <row r="192" spans="1:8" s="108" customFormat="1" ht="17.100000000000001" customHeight="1" x14ac:dyDescent="0.3">
      <c r="A192" s="163" t="s">
        <v>98</v>
      </c>
      <c r="B192" s="163"/>
      <c r="C192" s="163"/>
      <c r="D192" s="163"/>
      <c r="E192" s="163"/>
      <c r="F192" s="163"/>
      <c r="G192" s="163"/>
      <c r="H192" s="163"/>
    </row>
    <row r="193" spans="1:8" s="108" customFormat="1" ht="17.100000000000001" customHeight="1" x14ac:dyDescent="0.3">
      <c r="A193" s="163" t="s">
        <v>112</v>
      </c>
      <c r="B193" s="163"/>
      <c r="C193" s="163"/>
      <c r="D193" s="163"/>
      <c r="E193" s="163"/>
      <c r="F193" s="163"/>
      <c r="G193" s="163"/>
      <c r="H193" s="163"/>
    </row>
    <row r="194" spans="1:8" s="108" customFormat="1" ht="17.100000000000001" customHeight="1" x14ac:dyDescent="0.3">
      <c r="A194" s="114" t="s">
        <v>52</v>
      </c>
      <c r="B194" s="115"/>
      <c r="C194" s="115" t="s">
        <v>47</v>
      </c>
      <c r="D194" s="115" t="s">
        <v>48</v>
      </c>
      <c r="E194" s="115" t="s">
        <v>49</v>
      </c>
      <c r="F194" s="115" t="s">
        <v>50</v>
      </c>
      <c r="G194" s="115" t="s">
        <v>3</v>
      </c>
      <c r="H194" s="115" t="s">
        <v>51</v>
      </c>
    </row>
    <row r="195" spans="1:8" x14ac:dyDescent="0.3">
      <c r="A195" s="164" t="s">
        <v>8</v>
      </c>
      <c r="B195" s="4" t="s">
        <v>0</v>
      </c>
      <c r="C195" s="5">
        <v>2</v>
      </c>
      <c r="D195" s="5">
        <v>4</v>
      </c>
      <c r="E195" s="5">
        <v>10</v>
      </c>
      <c r="F195" s="5">
        <v>18</v>
      </c>
      <c r="G195" s="5">
        <v>2</v>
      </c>
      <c r="H195" s="6">
        <f>SUM(C195:G195)</f>
        <v>36</v>
      </c>
    </row>
    <row r="196" spans="1:8" x14ac:dyDescent="0.3">
      <c r="A196" s="164"/>
      <c r="B196" s="4" t="s">
        <v>1</v>
      </c>
      <c r="C196" s="5">
        <v>121</v>
      </c>
      <c r="D196" s="5">
        <v>136</v>
      </c>
      <c r="E196" s="5">
        <v>266</v>
      </c>
      <c r="F196" s="5">
        <v>347</v>
      </c>
      <c r="G196" s="5">
        <v>85</v>
      </c>
      <c r="H196" s="6">
        <f t="shared" ref="H196:H206" si="37">SUM(C196:G196)</f>
        <v>955</v>
      </c>
    </row>
    <row r="197" spans="1:8" x14ac:dyDescent="0.3">
      <c r="A197" s="164"/>
      <c r="B197" s="4" t="s">
        <v>2</v>
      </c>
      <c r="C197" s="5">
        <v>277</v>
      </c>
      <c r="D197" s="5">
        <v>292</v>
      </c>
      <c r="E197" s="5">
        <v>520</v>
      </c>
      <c r="F197" s="5">
        <v>647</v>
      </c>
      <c r="G197" s="5">
        <v>192</v>
      </c>
      <c r="H197" s="6">
        <f t="shared" si="37"/>
        <v>1928</v>
      </c>
    </row>
    <row r="198" spans="1:8" x14ac:dyDescent="0.3">
      <c r="A198" s="161" t="s">
        <v>10</v>
      </c>
      <c r="B198" s="7" t="s">
        <v>0</v>
      </c>
      <c r="C198" s="8">
        <v>2</v>
      </c>
      <c r="D198" s="8">
        <v>0</v>
      </c>
      <c r="E198" s="8">
        <v>11</v>
      </c>
      <c r="F198" s="8">
        <v>22</v>
      </c>
      <c r="G198" s="8">
        <v>10</v>
      </c>
      <c r="H198" s="9">
        <f t="shared" si="37"/>
        <v>45</v>
      </c>
    </row>
    <row r="199" spans="1:8" x14ac:dyDescent="0.3">
      <c r="A199" s="161"/>
      <c r="B199" s="7" t="s">
        <v>1</v>
      </c>
      <c r="C199" s="8">
        <v>224</v>
      </c>
      <c r="D199" s="8">
        <v>0</v>
      </c>
      <c r="E199" s="8">
        <v>489</v>
      </c>
      <c r="F199" s="8">
        <v>582</v>
      </c>
      <c r="G199" s="8">
        <v>235</v>
      </c>
      <c r="H199" s="9">
        <f t="shared" si="37"/>
        <v>1530</v>
      </c>
    </row>
    <row r="200" spans="1:8" x14ac:dyDescent="0.3">
      <c r="A200" s="161"/>
      <c r="B200" s="7" t="s">
        <v>2</v>
      </c>
      <c r="C200" s="8">
        <v>433</v>
      </c>
      <c r="D200" s="8">
        <v>0</v>
      </c>
      <c r="E200" s="8">
        <v>921</v>
      </c>
      <c r="F200" s="8">
        <v>1057</v>
      </c>
      <c r="G200" s="8">
        <v>426</v>
      </c>
      <c r="H200" s="9">
        <f t="shared" si="37"/>
        <v>2837</v>
      </c>
    </row>
    <row r="201" spans="1:8" x14ac:dyDescent="0.3">
      <c r="A201" s="164" t="s">
        <v>11</v>
      </c>
      <c r="B201" s="4" t="s">
        <v>0</v>
      </c>
      <c r="C201" s="5">
        <v>19</v>
      </c>
      <c r="D201" s="5">
        <v>96</v>
      </c>
      <c r="E201" s="5">
        <v>68</v>
      </c>
      <c r="F201" s="5">
        <v>171</v>
      </c>
      <c r="G201" s="5">
        <v>66</v>
      </c>
      <c r="H201" s="6">
        <f t="shared" si="37"/>
        <v>420</v>
      </c>
    </row>
    <row r="202" spans="1:8" x14ac:dyDescent="0.3">
      <c r="A202" s="164"/>
      <c r="B202" s="4" t="s">
        <v>1</v>
      </c>
      <c r="C202" s="5">
        <v>801</v>
      </c>
      <c r="D202" s="5">
        <v>1978</v>
      </c>
      <c r="E202" s="5">
        <v>1793</v>
      </c>
      <c r="F202" s="5">
        <v>4124</v>
      </c>
      <c r="G202" s="5">
        <v>1139</v>
      </c>
      <c r="H202" s="6">
        <f t="shared" si="37"/>
        <v>9835</v>
      </c>
    </row>
    <row r="203" spans="1:8" x14ac:dyDescent="0.3">
      <c r="A203" s="164"/>
      <c r="B203" s="4" t="s">
        <v>2</v>
      </c>
      <c r="C203" s="5">
        <v>1586</v>
      </c>
      <c r="D203" s="5">
        <v>3937</v>
      </c>
      <c r="E203" s="5">
        <v>3586</v>
      </c>
      <c r="F203" s="5">
        <v>7891</v>
      </c>
      <c r="G203" s="5">
        <v>2256</v>
      </c>
      <c r="H203" s="6">
        <f t="shared" si="37"/>
        <v>19256</v>
      </c>
    </row>
    <row r="204" spans="1:8" x14ac:dyDescent="0.3">
      <c r="A204" s="161" t="s">
        <v>9</v>
      </c>
      <c r="B204" s="7" t="s">
        <v>0</v>
      </c>
      <c r="C204" s="8">
        <v>2</v>
      </c>
      <c r="D204" s="8">
        <v>8</v>
      </c>
      <c r="E204" s="8">
        <v>36</v>
      </c>
      <c r="F204" s="8">
        <v>28</v>
      </c>
      <c r="G204" s="8">
        <v>6</v>
      </c>
      <c r="H204" s="9">
        <f t="shared" si="37"/>
        <v>80</v>
      </c>
    </row>
    <row r="205" spans="1:8" x14ac:dyDescent="0.3">
      <c r="A205" s="161"/>
      <c r="B205" s="7" t="s">
        <v>1</v>
      </c>
      <c r="C205" s="8">
        <v>41</v>
      </c>
      <c r="D205" s="8">
        <v>577</v>
      </c>
      <c r="E205" s="8">
        <v>1096</v>
      </c>
      <c r="F205" s="8">
        <v>457</v>
      </c>
      <c r="G205" s="8">
        <v>72</v>
      </c>
      <c r="H205" s="9">
        <f t="shared" si="37"/>
        <v>2243</v>
      </c>
    </row>
    <row r="206" spans="1:8" x14ac:dyDescent="0.3">
      <c r="A206" s="161"/>
      <c r="B206" s="7" t="s">
        <v>2</v>
      </c>
      <c r="C206" s="8">
        <v>89</v>
      </c>
      <c r="D206" s="8">
        <v>1127</v>
      </c>
      <c r="E206" s="8">
        <v>2056</v>
      </c>
      <c r="F206" s="8">
        <v>878</v>
      </c>
      <c r="G206" s="8">
        <v>135</v>
      </c>
      <c r="H206" s="9">
        <f t="shared" si="37"/>
        <v>4285</v>
      </c>
    </row>
    <row r="207" spans="1:8" x14ac:dyDescent="0.3">
      <c r="A207" s="162" t="s">
        <v>4</v>
      </c>
      <c r="B207" s="54" t="s">
        <v>0</v>
      </c>
      <c r="C207" s="53">
        <f>C195+C198+C201+C204</f>
        <v>25</v>
      </c>
      <c r="D207" s="53">
        <f t="shared" ref="D207:H207" si="38">D195+D198+D201+D204</f>
        <v>108</v>
      </c>
      <c r="E207" s="53">
        <f t="shared" si="38"/>
        <v>125</v>
      </c>
      <c r="F207" s="53">
        <f t="shared" si="38"/>
        <v>239</v>
      </c>
      <c r="G207" s="53">
        <f t="shared" si="38"/>
        <v>84</v>
      </c>
      <c r="H207" s="53">
        <f t="shared" si="38"/>
        <v>581</v>
      </c>
    </row>
    <row r="208" spans="1:8" x14ac:dyDescent="0.3">
      <c r="A208" s="162"/>
      <c r="B208" s="54" t="s">
        <v>1</v>
      </c>
      <c r="C208" s="53">
        <f>C196+C199+C202+C205</f>
        <v>1187</v>
      </c>
      <c r="D208" s="53">
        <f t="shared" ref="D208:H208" si="39">D196+D199+D202+D205</f>
        <v>2691</v>
      </c>
      <c r="E208" s="53">
        <f t="shared" si="39"/>
        <v>3644</v>
      </c>
      <c r="F208" s="53">
        <f t="shared" si="39"/>
        <v>5510</v>
      </c>
      <c r="G208" s="53">
        <f t="shared" si="39"/>
        <v>1531</v>
      </c>
      <c r="H208" s="53">
        <f t="shared" si="39"/>
        <v>14563</v>
      </c>
    </row>
    <row r="209" spans="1:8" x14ac:dyDescent="0.3">
      <c r="A209" s="162"/>
      <c r="B209" s="54" t="s">
        <v>2</v>
      </c>
      <c r="C209" s="53">
        <f>C197+C200+C203+C206</f>
        <v>2385</v>
      </c>
      <c r="D209" s="53">
        <f t="shared" ref="D209:H209" si="40">D197+D200+D203+D206</f>
        <v>5356</v>
      </c>
      <c r="E209" s="53">
        <f t="shared" si="40"/>
        <v>7083</v>
      </c>
      <c r="F209" s="53">
        <f t="shared" si="40"/>
        <v>10473</v>
      </c>
      <c r="G209" s="53">
        <f t="shared" si="40"/>
        <v>3009</v>
      </c>
      <c r="H209" s="53">
        <f t="shared" si="40"/>
        <v>28306</v>
      </c>
    </row>
    <row r="210" spans="1:8" x14ac:dyDescent="0.3">
      <c r="A210" s="165" t="s">
        <v>121</v>
      </c>
      <c r="B210" s="165"/>
      <c r="C210" s="165"/>
      <c r="D210" s="165"/>
      <c r="E210" s="165"/>
      <c r="F210" s="165"/>
      <c r="G210" s="7"/>
      <c r="H210" s="7"/>
    </row>
    <row r="213" spans="1:8" s="108" customFormat="1" ht="17.100000000000001" customHeight="1" x14ac:dyDescent="0.3">
      <c r="A213" s="163" t="s">
        <v>98</v>
      </c>
      <c r="B213" s="163"/>
      <c r="C213" s="163"/>
      <c r="D213" s="163"/>
      <c r="E213" s="163"/>
      <c r="F213" s="163"/>
      <c r="G213" s="163"/>
      <c r="H213" s="163"/>
    </row>
    <row r="214" spans="1:8" s="108" customFormat="1" ht="17.100000000000001" customHeight="1" x14ac:dyDescent="0.3">
      <c r="A214" s="163" t="s">
        <v>113</v>
      </c>
      <c r="B214" s="163"/>
      <c r="C214" s="163"/>
      <c r="D214" s="163"/>
      <c r="E214" s="163"/>
      <c r="F214" s="163"/>
      <c r="G214" s="163"/>
      <c r="H214" s="163"/>
    </row>
    <row r="215" spans="1:8" s="108" customFormat="1" ht="17.100000000000001" customHeight="1" x14ac:dyDescent="0.3">
      <c r="A215" s="114" t="s">
        <v>52</v>
      </c>
      <c r="B215" s="115"/>
      <c r="C215" s="115" t="s">
        <v>47</v>
      </c>
      <c r="D215" s="115" t="s">
        <v>48</v>
      </c>
      <c r="E215" s="115" t="s">
        <v>49</v>
      </c>
      <c r="F215" s="115" t="s">
        <v>50</v>
      </c>
      <c r="G215" s="115" t="s">
        <v>3</v>
      </c>
      <c r="H215" s="115" t="s">
        <v>51</v>
      </c>
    </row>
    <row r="216" spans="1:8" x14ac:dyDescent="0.3">
      <c r="A216" s="164" t="s">
        <v>12</v>
      </c>
      <c r="B216" s="4" t="s">
        <v>0</v>
      </c>
      <c r="C216" s="5">
        <v>1</v>
      </c>
      <c r="D216" s="5">
        <v>4</v>
      </c>
      <c r="E216" s="5">
        <v>9</v>
      </c>
      <c r="F216" s="5">
        <v>21</v>
      </c>
      <c r="G216" s="5">
        <v>2</v>
      </c>
      <c r="H216" s="6">
        <f>SUM(C216:G216)</f>
        <v>37</v>
      </c>
    </row>
    <row r="217" spans="1:8" x14ac:dyDescent="0.3">
      <c r="A217" s="164"/>
      <c r="B217" s="4" t="s">
        <v>1</v>
      </c>
      <c r="C217" s="5">
        <v>71</v>
      </c>
      <c r="D217" s="5">
        <v>136</v>
      </c>
      <c r="E217" s="5">
        <v>244</v>
      </c>
      <c r="F217" s="5">
        <v>373</v>
      </c>
      <c r="G217" s="5">
        <v>85</v>
      </c>
      <c r="H217" s="6">
        <f t="shared" ref="H217:H227" si="41">SUM(C217:G217)</f>
        <v>909</v>
      </c>
    </row>
    <row r="218" spans="1:8" x14ac:dyDescent="0.3">
      <c r="A218" s="164"/>
      <c r="B218" s="4" t="s">
        <v>2</v>
      </c>
      <c r="C218" s="5">
        <v>160</v>
      </c>
      <c r="D218" s="5">
        <v>292</v>
      </c>
      <c r="E218" s="5">
        <v>473</v>
      </c>
      <c r="F218" s="5">
        <v>699</v>
      </c>
      <c r="G218" s="5">
        <v>192</v>
      </c>
      <c r="H218" s="6">
        <f t="shared" si="41"/>
        <v>1816</v>
      </c>
    </row>
    <row r="219" spans="1:8" x14ac:dyDescent="0.3">
      <c r="A219" s="161" t="s">
        <v>10</v>
      </c>
      <c r="B219" s="7" t="s">
        <v>0</v>
      </c>
      <c r="C219" s="8">
        <v>2</v>
      </c>
      <c r="D219" s="8">
        <v>0</v>
      </c>
      <c r="E219" s="8">
        <v>12</v>
      </c>
      <c r="F219" s="8">
        <v>22</v>
      </c>
      <c r="G219" s="8">
        <v>10</v>
      </c>
      <c r="H219" s="9">
        <f t="shared" si="41"/>
        <v>46</v>
      </c>
    </row>
    <row r="220" spans="1:8" x14ac:dyDescent="0.3">
      <c r="A220" s="161"/>
      <c r="B220" s="7" t="s">
        <v>1</v>
      </c>
      <c r="C220" s="8">
        <v>224</v>
      </c>
      <c r="D220" s="8">
        <v>0</v>
      </c>
      <c r="E220" s="8">
        <v>573</v>
      </c>
      <c r="F220" s="8">
        <v>582</v>
      </c>
      <c r="G220" s="8">
        <v>235</v>
      </c>
      <c r="H220" s="9">
        <f t="shared" si="41"/>
        <v>1614</v>
      </c>
    </row>
    <row r="221" spans="1:8" x14ac:dyDescent="0.3">
      <c r="A221" s="161"/>
      <c r="B221" s="7" t="s">
        <v>2</v>
      </c>
      <c r="C221" s="8">
        <v>433</v>
      </c>
      <c r="D221" s="8">
        <v>0</v>
      </c>
      <c r="E221" s="8">
        <v>1071</v>
      </c>
      <c r="F221" s="8">
        <v>1057</v>
      </c>
      <c r="G221" s="8">
        <v>426</v>
      </c>
      <c r="H221" s="9">
        <f t="shared" si="41"/>
        <v>2987</v>
      </c>
    </row>
    <row r="222" spans="1:8" x14ac:dyDescent="0.3">
      <c r="A222" s="164" t="s">
        <v>11</v>
      </c>
      <c r="B222" s="4" t="s">
        <v>0</v>
      </c>
      <c r="C222" s="5">
        <v>18</v>
      </c>
      <c r="D222" s="5">
        <v>100</v>
      </c>
      <c r="E222" s="5">
        <v>68</v>
      </c>
      <c r="F222" s="5">
        <v>178</v>
      </c>
      <c r="G222" s="5">
        <v>70</v>
      </c>
      <c r="H222" s="6">
        <f t="shared" si="41"/>
        <v>434</v>
      </c>
    </row>
    <row r="223" spans="1:8" x14ac:dyDescent="0.3">
      <c r="A223" s="164"/>
      <c r="B223" s="4" t="s">
        <v>1</v>
      </c>
      <c r="C223" s="5">
        <v>796</v>
      </c>
      <c r="D223" s="5">
        <v>2216</v>
      </c>
      <c r="E223" s="5">
        <v>1761</v>
      </c>
      <c r="F223" s="5">
        <v>4287</v>
      </c>
      <c r="G223" s="5">
        <v>1194</v>
      </c>
      <c r="H223" s="6">
        <f t="shared" si="41"/>
        <v>10254</v>
      </c>
    </row>
    <row r="224" spans="1:8" x14ac:dyDescent="0.3">
      <c r="A224" s="164"/>
      <c r="B224" s="4" t="s">
        <v>2</v>
      </c>
      <c r="C224" s="5">
        <v>1576</v>
      </c>
      <c r="D224" s="5">
        <v>4420</v>
      </c>
      <c r="E224" s="5">
        <v>3507</v>
      </c>
      <c r="F224" s="5">
        <v>8196</v>
      </c>
      <c r="G224" s="5">
        <v>2365</v>
      </c>
      <c r="H224" s="6">
        <f t="shared" si="41"/>
        <v>20064</v>
      </c>
    </row>
    <row r="225" spans="1:8" x14ac:dyDescent="0.3">
      <c r="A225" s="161" t="s">
        <v>9</v>
      </c>
      <c r="B225" s="7" t="s">
        <v>0</v>
      </c>
      <c r="C225" s="8">
        <v>2</v>
      </c>
      <c r="D225" s="8">
        <v>8</v>
      </c>
      <c r="E225" s="8">
        <v>34</v>
      </c>
      <c r="F225" s="8">
        <v>29</v>
      </c>
      <c r="G225" s="8">
        <v>7</v>
      </c>
      <c r="H225" s="9">
        <f t="shared" si="41"/>
        <v>80</v>
      </c>
    </row>
    <row r="226" spans="1:8" x14ac:dyDescent="0.3">
      <c r="A226" s="161"/>
      <c r="B226" s="7" t="s">
        <v>1</v>
      </c>
      <c r="C226" s="8">
        <v>41</v>
      </c>
      <c r="D226" s="8">
        <v>577</v>
      </c>
      <c r="E226" s="8">
        <v>1048</v>
      </c>
      <c r="F226" s="8">
        <v>482</v>
      </c>
      <c r="G226" s="8">
        <v>82</v>
      </c>
      <c r="H226" s="9">
        <f t="shared" si="41"/>
        <v>2230</v>
      </c>
    </row>
    <row r="227" spans="1:8" x14ac:dyDescent="0.3">
      <c r="A227" s="161"/>
      <c r="B227" s="7" t="s">
        <v>2</v>
      </c>
      <c r="C227" s="8">
        <v>89</v>
      </c>
      <c r="D227" s="8">
        <v>1127</v>
      </c>
      <c r="E227" s="8">
        <v>1956</v>
      </c>
      <c r="F227" s="8">
        <v>951</v>
      </c>
      <c r="G227" s="8">
        <v>159</v>
      </c>
      <c r="H227" s="9">
        <f t="shared" si="41"/>
        <v>4282</v>
      </c>
    </row>
    <row r="228" spans="1:8" x14ac:dyDescent="0.3">
      <c r="A228" s="162" t="s">
        <v>4</v>
      </c>
      <c r="B228" s="54" t="s">
        <v>0</v>
      </c>
      <c r="C228" s="53">
        <f>C216+C219+C222+C225</f>
        <v>23</v>
      </c>
      <c r="D228" s="53">
        <f t="shared" ref="D228:H228" si="42">D216+D219+D222+D225</f>
        <v>112</v>
      </c>
      <c r="E228" s="53">
        <f t="shared" si="42"/>
        <v>123</v>
      </c>
      <c r="F228" s="53">
        <f t="shared" si="42"/>
        <v>250</v>
      </c>
      <c r="G228" s="53">
        <f t="shared" si="42"/>
        <v>89</v>
      </c>
      <c r="H228" s="53">
        <f t="shared" si="42"/>
        <v>597</v>
      </c>
    </row>
    <row r="229" spans="1:8" x14ac:dyDescent="0.3">
      <c r="A229" s="162"/>
      <c r="B229" s="54" t="s">
        <v>1</v>
      </c>
      <c r="C229" s="53">
        <f>C217+C220+C223+C226</f>
        <v>1132</v>
      </c>
      <c r="D229" s="53">
        <f t="shared" ref="D229:H229" si="43">D217+D220+D223+D226</f>
        <v>2929</v>
      </c>
      <c r="E229" s="53">
        <f t="shared" si="43"/>
        <v>3626</v>
      </c>
      <c r="F229" s="53">
        <f t="shared" si="43"/>
        <v>5724</v>
      </c>
      <c r="G229" s="53">
        <f t="shared" si="43"/>
        <v>1596</v>
      </c>
      <c r="H229" s="53">
        <f t="shared" si="43"/>
        <v>15007</v>
      </c>
    </row>
    <row r="230" spans="1:8" x14ac:dyDescent="0.3">
      <c r="A230" s="162"/>
      <c r="B230" s="54" t="s">
        <v>2</v>
      </c>
      <c r="C230" s="53">
        <f>C218+C221+C224+C227</f>
        <v>2258</v>
      </c>
      <c r="D230" s="53">
        <f t="shared" ref="D230:H230" si="44">D218+D221+D224+D227</f>
        <v>5839</v>
      </c>
      <c r="E230" s="53">
        <f t="shared" si="44"/>
        <v>7007</v>
      </c>
      <c r="F230" s="53">
        <f t="shared" si="44"/>
        <v>10903</v>
      </c>
      <c r="G230" s="53">
        <f t="shared" si="44"/>
        <v>3142</v>
      </c>
      <c r="H230" s="53">
        <f t="shared" si="44"/>
        <v>29149</v>
      </c>
    </row>
    <row r="231" spans="1:8" x14ac:dyDescent="0.3">
      <c r="A231" s="165" t="s">
        <v>121</v>
      </c>
      <c r="B231" s="165"/>
      <c r="C231" s="165"/>
      <c r="D231" s="165"/>
      <c r="E231" s="165"/>
      <c r="F231" s="165"/>
      <c r="G231" s="7"/>
      <c r="H231" s="7"/>
    </row>
  </sheetData>
  <mergeCells count="84">
    <mergeCell ref="A57:A59"/>
    <mergeCell ref="A60:A62"/>
    <mergeCell ref="A45:H45"/>
    <mergeCell ref="A46:H46"/>
    <mergeCell ref="A48:A50"/>
    <mergeCell ref="A51:A53"/>
    <mergeCell ref="A54:A56"/>
    <mergeCell ref="A78:A80"/>
    <mergeCell ref="A81:A83"/>
    <mergeCell ref="A66:H66"/>
    <mergeCell ref="A67:H67"/>
    <mergeCell ref="A69:A71"/>
    <mergeCell ref="A72:A74"/>
    <mergeCell ref="A75:A77"/>
    <mergeCell ref="A216:A218"/>
    <mergeCell ref="A219:A221"/>
    <mergeCell ref="A222:A224"/>
    <mergeCell ref="A213:H213"/>
    <mergeCell ref="A210:F210"/>
    <mergeCell ref="A87:H87"/>
    <mergeCell ref="A88:H88"/>
    <mergeCell ref="A90:A92"/>
    <mergeCell ref="A93:A95"/>
    <mergeCell ref="A96:A98"/>
    <mergeCell ref="A99:A101"/>
    <mergeCell ref="A102:A104"/>
    <mergeCell ref="A183:A185"/>
    <mergeCell ref="A135:A137"/>
    <mergeCell ref="A138:A140"/>
    <mergeCell ref="A144:A146"/>
    <mergeCell ref="A132:A134"/>
    <mergeCell ref="A141:A143"/>
    <mergeCell ref="A162:A164"/>
    <mergeCell ref="A156:A158"/>
    <mergeCell ref="A159:A161"/>
    <mergeCell ref="A153:A155"/>
    <mergeCell ref="A108:H108"/>
    <mergeCell ref="A109:H109"/>
    <mergeCell ref="A171:H171"/>
    <mergeCell ref="A151:H151"/>
    <mergeCell ref="A231:F231"/>
    <mergeCell ref="A172:H172"/>
    <mergeCell ref="A174:A176"/>
    <mergeCell ref="A177:A179"/>
    <mergeCell ref="A180:A182"/>
    <mergeCell ref="A204:A206"/>
    <mergeCell ref="A198:A200"/>
    <mergeCell ref="A201:A203"/>
    <mergeCell ref="A186:A188"/>
    <mergeCell ref="A192:H192"/>
    <mergeCell ref="A193:H193"/>
    <mergeCell ref="A214:H214"/>
    <mergeCell ref="A228:A230"/>
    <mergeCell ref="A195:A197"/>
    <mergeCell ref="A225:A227"/>
    <mergeCell ref="A207:A209"/>
    <mergeCell ref="A105:F105"/>
    <mergeCell ref="A126:F126"/>
    <mergeCell ref="A147:F147"/>
    <mergeCell ref="A168:F168"/>
    <mergeCell ref="A189:F189"/>
    <mergeCell ref="A129:H129"/>
    <mergeCell ref="A130:H130"/>
    <mergeCell ref="A111:A113"/>
    <mergeCell ref="A114:A116"/>
    <mergeCell ref="A117:A119"/>
    <mergeCell ref="A123:A125"/>
    <mergeCell ref="A120:A122"/>
    <mergeCell ref="A165:A167"/>
    <mergeCell ref="A150:H150"/>
    <mergeCell ref="A36:A38"/>
    <mergeCell ref="A39:A41"/>
    <mergeCell ref="A24:H24"/>
    <mergeCell ref="A25:H25"/>
    <mergeCell ref="A27:A29"/>
    <mergeCell ref="A30:A32"/>
    <mergeCell ref="A33:A35"/>
    <mergeCell ref="A15:A17"/>
    <mergeCell ref="A18:A20"/>
    <mergeCell ref="A3:H3"/>
    <mergeCell ref="A4:H4"/>
    <mergeCell ref="A6:A8"/>
    <mergeCell ref="A9:A11"/>
    <mergeCell ref="A12:A1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&amp;R&amp;G</oddHeader>
    <oddFooter>&amp;L&amp;F&amp;C&amp;P / &amp;N&amp;R&amp;A</oddFooter>
  </headerFooter>
  <rowBreaks count="9" manualBreakCount="9">
    <brk id="42" max="7" man="1"/>
    <brk id="63" max="7" man="1"/>
    <brk id="84" max="7" man="1"/>
    <brk id="105" max="7" man="1"/>
    <brk id="126" max="16383" man="1"/>
    <brk id="147" max="16383" man="1"/>
    <brk id="168" max="7" man="1"/>
    <brk id="189" max="7" man="1"/>
    <brk id="210" max="7" man="1"/>
  </rowBreaks>
  <colBreaks count="1" manualBreakCount="1">
    <brk id="8" max="1048575" man="1"/>
  </col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FEED3-80B6-430C-BE67-AD75C7DBE280}">
  <sheetPr>
    <tabColor theme="5" tint="-0.249977111117893"/>
  </sheetPr>
  <dimension ref="A3:H63"/>
  <sheetViews>
    <sheetView showGridLines="0" zoomScaleNormal="100" workbookViewId="0">
      <selection activeCell="C6" sqref="C6:F17"/>
    </sheetView>
  </sheetViews>
  <sheetFormatPr defaultRowHeight="14.4" x14ac:dyDescent="0.3"/>
  <cols>
    <col min="1" max="1" width="12.88671875" customWidth="1"/>
  </cols>
  <sheetData>
    <row r="3" spans="1:7" x14ac:dyDescent="0.3">
      <c r="A3" s="163" t="s">
        <v>98</v>
      </c>
      <c r="B3" s="163"/>
      <c r="C3" s="163"/>
      <c r="D3" s="163"/>
      <c r="E3" s="163"/>
      <c r="F3" s="163"/>
      <c r="G3" s="163"/>
    </row>
    <row r="4" spans="1:7" x14ac:dyDescent="0.3">
      <c r="A4" s="163" t="s">
        <v>124</v>
      </c>
      <c r="B4" s="163"/>
      <c r="C4" s="163"/>
      <c r="D4" s="163"/>
      <c r="E4" s="163"/>
      <c r="F4" s="163"/>
      <c r="G4" s="163"/>
    </row>
    <row r="5" spans="1:7" x14ac:dyDescent="0.3">
      <c r="A5" s="116" t="s">
        <v>116</v>
      </c>
      <c r="B5" s="115"/>
      <c r="C5" s="115" t="s">
        <v>75</v>
      </c>
      <c r="D5" s="115" t="s">
        <v>76</v>
      </c>
      <c r="E5" s="115" t="s">
        <v>77</v>
      </c>
      <c r="F5" s="115" t="s">
        <v>78</v>
      </c>
      <c r="G5" s="115" t="s">
        <v>4</v>
      </c>
    </row>
    <row r="6" spans="1:7" x14ac:dyDescent="0.3">
      <c r="A6" s="161" t="s">
        <v>38</v>
      </c>
      <c r="B6" s="12" t="s">
        <v>0</v>
      </c>
      <c r="C6" s="126">
        <v>31</v>
      </c>
      <c r="D6" s="126">
        <v>301</v>
      </c>
      <c r="E6" s="126">
        <v>725</v>
      </c>
      <c r="F6" s="126">
        <v>273</v>
      </c>
      <c r="G6" s="127">
        <f>SUM(C6:F6)</f>
        <v>1330</v>
      </c>
    </row>
    <row r="7" spans="1:7" x14ac:dyDescent="0.3">
      <c r="A7" s="161"/>
      <c r="B7" s="12" t="s">
        <v>1</v>
      </c>
      <c r="C7" s="126">
        <v>268</v>
      </c>
      <c r="D7" s="126">
        <v>1744</v>
      </c>
      <c r="E7" s="126">
        <v>4788</v>
      </c>
      <c r="F7" s="126">
        <v>1705</v>
      </c>
      <c r="G7" s="127">
        <f>SUM(C7:F7)</f>
        <v>8505</v>
      </c>
    </row>
    <row r="8" spans="1:7" x14ac:dyDescent="0.3">
      <c r="A8" s="161"/>
      <c r="B8" s="12" t="s">
        <v>2</v>
      </c>
      <c r="C8" s="126">
        <v>740</v>
      </c>
      <c r="D8" s="126">
        <v>4389</v>
      </c>
      <c r="E8" s="126">
        <v>11099</v>
      </c>
      <c r="F8" s="126">
        <v>3809</v>
      </c>
      <c r="G8" s="127">
        <f>SUM(C8:F8)</f>
        <v>20037</v>
      </c>
    </row>
    <row r="9" spans="1:7" x14ac:dyDescent="0.3">
      <c r="A9" s="164" t="s">
        <v>37</v>
      </c>
      <c r="B9" s="10" t="s">
        <v>0</v>
      </c>
      <c r="C9" s="128">
        <v>5</v>
      </c>
      <c r="D9" s="128">
        <v>28</v>
      </c>
      <c r="E9" s="128">
        <v>136</v>
      </c>
      <c r="F9" s="128">
        <v>55</v>
      </c>
      <c r="G9" s="129">
        <f t="shared" ref="G9:G11" si="0">SUM(C9:F9)</f>
        <v>224</v>
      </c>
    </row>
    <row r="10" spans="1:7" x14ac:dyDescent="0.3">
      <c r="A10" s="164"/>
      <c r="B10" s="10" t="s">
        <v>1</v>
      </c>
      <c r="C10" s="128">
        <v>44</v>
      </c>
      <c r="D10" s="128">
        <v>196</v>
      </c>
      <c r="E10" s="128">
        <v>1001</v>
      </c>
      <c r="F10" s="128">
        <v>363</v>
      </c>
      <c r="G10" s="129">
        <f t="shared" si="0"/>
        <v>1604</v>
      </c>
    </row>
    <row r="11" spans="1:7" x14ac:dyDescent="0.3">
      <c r="A11" s="164"/>
      <c r="B11" s="10" t="s">
        <v>2</v>
      </c>
      <c r="C11" s="128">
        <v>133</v>
      </c>
      <c r="D11" s="128">
        <v>437</v>
      </c>
      <c r="E11" s="128">
        <v>2100</v>
      </c>
      <c r="F11" s="128">
        <v>740</v>
      </c>
      <c r="G11" s="129">
        <f t="shared" si="0"/>
        <v>3410</v>
      </c>
    </row>
    <row r="12" spans="1:7" x14ac:dyDescent="0.3">
      <c r="A12" s="161" t="s">
        <v>117</v>
      </c>
      <c r="B12" s="12" t="s">
        <v>0</v>
      </c>
      <c r="C12" s="126">
        <v>7</v>
      </c>
      <c r="D12" s="126">
        <v>27</v>
      </c>
      <c r="E12" s="126">
        <v>34</v>
      </c>
      <c r="F12" s="126">
        <v>13</v>
      </c>
      <c r="G12" s="127">
        <f>SUM(C12:F12)</f>
        <v>81</v>
      </c>
    </row>
    <row r="13" spans="1:7" x14ac:dyDescent="0.3">
      <c r="A13" s="161"/>
      <c r="B13" s="12" t="s">
        <v>1</v>
      </c>
      <c r="C13" s="126">
        <v>56</v>
      </c>
      <c r="D13" s="126">
        <v>210</v>
      </c>
      <c r="E13" s="126">
        <v>185</v>
      </c>
      <c r="F13" s="126">
        <v>63</v>
      </c>
      <c r="G13" s="127">
        <f t="shared" ref="G13:G14" si="1">SUM(C13:F13)</f>
        <v>514</v>
      </c>
    </row>
    <row r="14" spans="1:7" x14ac:dyDescent="0.3">
      <c r="A14" s="161"/>
      <c r="B14" s="12" t="s">
        <v>2</v>
      </c>
      <c r="C14" s="126">
        <v>136</v>
      </c>
      <c r="D14" s="126">
        <v>484</v>
      </c>
      <c r="E14" s="126">
        <v>445</v>
      </c>
      <c r="F14" s="126">
        <v>146</v>
      </c>
      <c r="G14" s="127">
        <f t="shared" si="1"/>
        <v>1211</v>
      </c>
    </row>
    <row r="15" spans="1:7" x14ac:dyDescent="0.3">
      <c r="A15" s="164" t="s">
        <v>118</v>
      </c>
      <c r="B15" s="10" t="s">
        <v>0</v>
      </c>
      <c r="C15" s="128">
        <v>5</v>
      </c>
      <c r="D15" s="128">
        <v>19</v>
      </c>
      <c r="E15" s="128">
        <v>27</v>
      </c>
      <c r="F15" s="128">
        <v>7</v>
      </c>
      <c r="G15" s="129">
        <f>SUM(C15:F15)</f>
        <v>58</v>
      </c>
    </row>
    <row r="16" spans="1:7" x14ac:dyDescent="0.3">
      <c r="A16" s="164"/>
      <c r="B16" s="10" t="s">
        <v>1</v>
      </c>
      <c r="C16" s="128">
        <v>33</v>
      </c>
      <c r="D16" s="128">
        <v>117</v>
      </c>
      <c r="E16" s="128">
        <v>122</v>
      </c>
      <c r="F16" s="128">
        <v>44</v>
      </c>
      <c r="G16" s="129">
        <f>SUM(C16:F16)</f>
        <v>316</v>
      </c>
    </row>
    <row r="17" spans="1:7" x14ac:dyDescent="0.3">
      <c r="A17" s="164"/>
      <c r="B17" s="10" t="s">
        <v>2</v>
      </c>
      <c r="C17" s="128">
        <v>80</v>
      </c>
      <c r="D17" s="128">
        <v>292</v>
      </c>
      <c r="E17" s="128">
        <v>257</v>
      </c>
      <c r="F17" s="128">
        <v>93</v>
      </c>
      <c r="G17" s="129">
        <f>SUM(C17:F17)</f>
        <v>722</v>
      </c>
    </row>
    <row r="18" spans="1:7" x14ac:dyDescent="0.3">
      <c r="A18" s="166" t="s">
        <v>4</v>
      </c>
      <c r="B18" s="57" t="s">
        <v>0</v>
      </c>
      <c r="C18" s="117">
        <f t="shared" ref="C18:G18" si="2">C15+C9+C6+C12</f>
        <v>48</v>
      </c>
      <c r="D18" s="117">
        <f t="shared" si="2"/>
        <v>375</v>
      </c>
      <c r="E18" s="117">
        <f t="shared" si="2"/>
        <v>922</v>
      </c>
      <c r="F18" s="117">
        <f t="shared" si="2"/>
        <v>348</v>
      </c>
      <c r="G18" s="117">
        <f t="shared" si="2"/>
        <v>1693</v>
      </c>
    </row>
    <row r="19" spans="1:7" x14ac:dyDescent="0.3">
      <c r="A19" s="166"/>
      <c r="B19" s="57" t="s">
        <v>1</v>
      </c>
      <c r="C19" s="117">
        <f t="shared" ref="C19:G19" si="3">C16+C10+C7+C13</f>
        <v>401</v>
      </c>
      <c r="D19" s="117">
        <f t="shared" si="3"/>
        <v>2267</v>
      </c>
      <c r="E19" s="117">
        <f t="shared" si="3"/>
        <v>6096</v>
      </c>
      <c r="F19" s="117">
        <f t="shared" si="3"/>
        <v>2175</v>
      </c>
      <c r="G19" s="117">
        <f t="shared" si="3"/>
        <v>10939</v>
      </c>
    </row>
    <row r="20" spans="1:7" x14ac:dyDescent="0.3">
      <c r="A20" s="166"/>
      <c r="B20" s="57" t="s">
        <v>2</v>
      </c>
      <c r="C20" s="117">
        <f t="shared" ref="C20:G20" si="4">C17+C11+C8+C14</f>
        <v>1089</v>
      </c>
      <c r="D20" s="117">
        <f t="shared" si="4"/>
        <v>5602</v>
      </c>
      <c r="E20" s="117">
        <f t="shared" si="4"/>
        <v>13901</v>
      </c>
      <c r="F20" s="117">
        <f t="shared" si="4"/>
        <v>4788</v>
      </c>
      <c r="G20" s="117">
        <f t="shared" si="4"/>
        <v>25380</v>
      </c>
    </row>
    <row r="21" spans="1:7" x14ac:dyDescent="0.3">
      <c r="A21" s="133" t="s">
        <v>122</v>
      </c>
      <c r="B21" s="131"/>
      <c r="C21" s="131"/>
      <c r="D21" s="131"/>
      <c r="E21" s="130"/>
      <c r="F21" s="130"/>
      <c r="G21" s="130"/>
    </row>
    <row r="24" spans="1:7" x14ac:dyDescent="0.3">
      <c r="A24" s="163" t="s">
        <v>98</v>
      </c>
      <c r="B24" s="163"/>
      <c r="C24" s="163"/>
      <c r="D24" s="163"/>
      <c r="E24" s="163"/>
      <c r="F24" s="163"/>
      <c r="G24" s="163"/>
    </row>
    <row r="25" spans="1:7" x14ac:dyDescent="0.3">
      <c r="A25" s="163" t="s">
        <v>115</v>
      </c>
      <c r="B25" s="163"/>
      <c r="C25" s="163"/>
      <c r="D25" s="163"/>
      <c r="E25" s="163"/>
      <c r="F25" s="163"/>
      <c r="G25" s="163"/>
    </row>
    <row r="26" spans="1:7" x14ac:dyDescent="0.3">
      <c r="A26" s="116" t="s">
        <v>116</v>
      </c>
      <c r="B26" s="115"/>
      <c r="C26" s="115" t="s">
        <v>75</v>
      </c>
      <c r="D26" s="115" t="s">
        <v>76</v>
      </c>
      <c r="E26" s="115" t="s">
        <v>77</v>
      </c>
      <c r="F26" s="115" t="s">
        <v>78</v>
      </c>
      <c r="G26" s="115" t="s">
        <v>4</v>
      </c>
    </row>
    <row r="27" spans="1:7" x14ac:dyDescent="0.3">
      <c r="A27" s="161" t="s">
        <v>38</v>
      </c>
      <c r="B27" s="12" t="s">
        <v>0</v>
      </c>
      <c r="C27" s="126">
        <v>37</v>
      </c>
      <c r="D27" s="126">
        <v>310</v>
      </c>
      <c r="E27" s="126">
        <v>751</v>
      </c>
      <c r="F27" s="126">
        <v>284</v>
      </c>
      <c r="G27" s="127">
        <f>SUM(C27:F27)</f>
        <v>1382</v>
      </c>
    </row>
    <row r="28" spans="1:7" x14ac:dyDescent="0.3">
      <c r="A28" s="161"/>
      <c r="B28" s="12" t="s">
        <v>1</v>
      </c>
      <c r="C28" s="126">
        <v>322</v>
      </c>
      <c r="D28" s="126">
        <v>1805</v>
      </c>
      <c r="E28" s="126">
        <v>4983</v>
      </c>
      <c r="F28" s="126">
        <v>1774</v>
      </c>
      <c r="G28" s="127">
        <f>SUM(C28:F28)</f>
        <v>8884</v>
      </c>
    </row>
    <row r="29" spans="1:7" x14ac:dyDescent="0.3">
      <c r="A29" s="161"/>
      <c r="B29" s="12" t="s">
        <v>2</v>
      </c>
      <c r="C29" s="126">
        <v>868</v>
      </c>
      <c r="D29" s="126">
        <v>4539</v>
      </c>
      <c r="E29" s="126">
        <v>11559</v>
      </c>
      <c r="F29" s="126">
        <v>3969</v>
      </c>
      <c r="G29" s="127">
        <f>SUM(C29:F29)</f>
        <v>20935</v>
      </c>
    </row>
    <row r="30" spans="1:7" x14ac:dyDescent="0.3">
      <c r="A30" s="164" t="s">
        <v>37</v>
      </c>
      <c r="B30" s="10" t="s">
        <v>0</v>
      </c>
      <c r="C30" s="128">
        <v>6</v>
      </c>
      <c r="D30" s="128">
        <v>29</v>
      </c>
      <c r="E30" s="128">
        <v>138</v>
      </c>
      <c r="F30" s="128">
        <v>55</v>
      </c>
      <c r="G30" s="129">
        <f t="shared" ref="G30:G32" si="5">SUM(C30:F30)</f>
        <v>228</v>
      </c>
    </row>
    <row r="31" spans="1:7" x14ac:dyDescent="0.3">
      <c r="A31" s="164"/>
      <c r="B31" s="10" t="s">
        <v>1</v>
      </c>
      <c r="C31" s="128">
        <v>48</v>
      </c>
      <c r="D31" s="128">
        <v>205</v>
      </c>
      <c r="E31" s="128">
        <v>1014</v>
      </c>
      <c r="F31" s="128">
        <v>363</v>
      </c>
      <c r="G31" s="129">
        <f t="shared" si="5"/>
        <v>1630</v>
      </c>
    </row>
    <row r="32" spans="1:7" x14ac:dyDescent="0.3">
      <c r="A32" s="164"/>
      <c r="B32" s="10" t="s">
        <v>2</v>
      </c>
      <c r="C32" s="128">
        <v>145</v>
      </c>
      <c r="D32" s="128">
        <v>458</v>
      </c>
      <c r="E32" s="128">
        <v>2126</v>
      </c>
      <c r="F32" s="128">
        <v>740</v>
      </c>
      <c r="G32" s="129">
        <f t="shared" si="5"/>
        <v>3469</v>
      </c>
    </row>
    <row r="33" spans="1:7" x14ac:dyDescent="0.3">
      <c r="A33" s="161" t="s">
        <v>117</v>
      </c>
      <c r="B33" s="12" t="s">
        <v>0</v>
      </c>
      <c r="C33" s="126">
        <v>8</v>
      </c>
      <c r="D33" s="126">
        <v>31</v>
      </c>
      <c r="E33" s="126">
        <v>37</v>
      </c>
      <c r="F33" s="126">
        <v>15</v>
      </c>
      <c r="G33" s="127">
        <f>SUM(C33:F33)</f>
        <v>91</v>
      </c>
    </row>
    <row r="34" spans="1:7" x14ac:dyDescent="0.3">
      <c r="A34" s="161"/>
      <c r="B34" s="12" t="s">
        <v>1</v>
      </c>
      <c r="C34" s="126">
        <v>62</v>
      </c>
      <c r="D34" s="126">
        <v>233</v>
      </c>
      <c r="E34" s="126">
        <v>197</v>
      </c>
      <c r="F34" s="126">
        <v>76</v>
      </c>
      <c r="G34" s="127">
        <f t="shared" ref="G34:G35" si="6">SUM(C34:F34)</f>
        <v>568</v>
      </c>
    </row>
    <row r="35" spans="1:7" x14ac:dyDescent="0.3">
      <c r="A35" s="161"/>
      <c r="B35" s="12" t="s">
        <v>2</v>
      </c>
      <c r="C35" s="126">
        <v>160</v>
      </c>
      <c r="D35" s="126">
        <v>541</v>
      </c>
      <c r="E35" s="126">
        <v>481</v>
      </c>
      <c r="F35" s="126">
        <v>169</v>
      </c>
      <c r="G35" s="127">
        <f t="shared" si="6"/>
        <v>1351</v>
      </c>
    </row>
    <row r="36" spans="1:7" x14ac:dyDescent="0.3">
      <c r="A36" s="164" t="s">
        <v>118</v>
      </c>
      <c r="B36" s="10" t="s">
        <v>0</v>
      </c>
      <c r="C36" s="128">
        <v>5</v>
      </c>
      <c r="D36" s="128">
        <v>20</v>
      </c>
      <c r="E36" s="128">
        <v>28</v>
      </c>
      <c r="F36" s="128">
        <v>7</v>
      </c>
      <c r="G36" s="129">
        <f>SUM(C36:F36)</f>
        <v>60</v>
      </c>
    </row>
    <row r="37" spans="1:7" x14ac:dyDescent="0.3">
      <c r="A37" s="164"/>
      <c r="B37" s="10" t="s">
        <v>1</v>
      </c>
      <c r="C37" s="128">
        <v>33</v>
      </c>
      <c r="D37" s="128">
        <v>121</v>
      </c>
      <c r="E37" s="128">
        <v>126</v>
      </c>
      <c r="F37" s="128">
        <v>44</v>
      </c>
      <c r="G37" s="129">
        <f>SUM(C37:F37)</f>
        <v>324</v>
      </c>
    </row>
    <row r="38" spans="1:7" x14ac:dyDescent="0.3">
      <c r="A38" s="164"/>
      <c r="B38" s="10" t="s">
        <v>2</v>
      </c>
      <c r="C38" s="128">
        <v>80</v>
      </c>
      <c r="D38" s="128">
        <v>298</v>
      </c>
      <c r="E38" s="128">
        <v>267</v>
      </c>
      <c r="F38" s="128">
        <v>93</v>
      </c>
      <c r="G38" s="129">
        <f>SUM(C38:F38)</f>
        <v>738</v>
      </c>
    </row>
    <row r="39" spans="1:7" x14ac:dyDescent="0.3">
      <c r="A39" s="166" t="s">
        <v>4</v>
      </c>
      <c r="B39" s="57" t="s">
        <v>0</v>
      </c>
      <c r="C39" s="117">
        <f t="shared" ref="C39:G41" si="7">C36+C30+C27+C33</f>
        <v>56</v>
      </c>
      <c r="D39" s="117">
        <f t="shared" si="7"/>
        <v>390</v>
      </c>
      <c r="E39" s="117">
        <f t="shared" si="7"/>
        <v>954</v>
      </c>
      <c r="F39" s="117">
        <f t="shared" si="7"/>
        <v>361</v>
      </c>
      <c r="G39" s="117">
        <f t="shared" si="7"/>
        <v>1761</v>
      </c>
    </row>
    <row r="40" spans="1:7" x14ac:dyDescent="0.3">
      <c r="A40" s="166"/>
      <c r="B40" s="57" t="s">
        <v>1</v>
      </c>
      <c r="C40" s="117">
        <f t="shared" si="7"/>
        <v>465</v>
      </c>
      <c r="D40" s="117">
        <f t="shared" si="7"/>
        <v>2364</v>
      </c>
      <c r="E40" s="117">
        <f t="shared" si="7"/>
        <v>6320</v>
      </c>
      <c r="F40" s="117">
        <f t="shared" si="7"/>
        <v>2257</v>
      </c>
      <c r="G40" s="117">
        <f t="shared" si="7"/>
        <v>11406</v>
      </c>
    </row>
    <row r="41" spans="1:7" x14ac:dyDescent="0.3">
      <c r="A41" s="166"/>
      <c r="B41" s="57" t="s">
        <v>2</v>
      </c>
      <c r="C41" s="117">
        <f t="shared" si="7"/>
        <v>1253</v>
      </c>
      <c r="D41" s="117">
        <f t="shared" si="7"/>
        <v>5836</v>
      </c>
      <c r="E41" s="117">
        <f t="shared" si="7"/>
        <v>14433</v>
      </c>
      <c r="F41" s="117">
        <f t="shared" si="7"/>
        <v>4971</v>
      </c>
      <c r="G41" s="117">
        <f t="shared" si="7"/>
        <v>26493</v>
      </c>
    </row>
    <row r="42" spans="1:7" x14ac:dyDescent="0.3">
      <c r="A42" s="133" t="s">
        <v>122</v>
      </c>
      <c r="B42" s="131"/>
      <c r="C42" s="131"/>
      <c r="D42" s="131"/>
      <c r="E42" s="130"/>
      <c r="F42" s="130"/>
      <c r="G42" s="130"/>
    </row>
    <row r="45" spans="1:7" s="108" customFormat="1" ht="17.100000000000001" customHeight="1" x14ac:dyDescent="0.3">
      <c r="A45" s="163" t="s">
        <v>98</v>
      </c>
      <c r="B45" s="163"/>
      <c r="C45" s="163"/>
      <c r="D45" s="163"/>
      <c r="E45" s="163"/>
      <c r="F45" s="163"/>
      <c r="G45" s="163"/>
    </row>
    <row r="46" spans="1:7" s="108" customFormat="1" ht="17.100000000000001" customHeight="1" x14ac:dyDescent="0.3">
      <c r="A46" s="163" t="s">
        <v>100</v>
      </c>
      <c r="B46" s="163"/>
      <c r="C46" s="163"/>
      <c r="D46" s="163"/>
      <c r="E46" s="163"/>
      <c r="F46" s="163"/>
      <c r="G46" s="163"/>
    </row>
    <row r="47" spans="1:7" s="108" customFormat="1" ht="17.100000000000001" customHeight="1" x14ac:dyDescent="0.3">
      <c r="A47" s="116" t="s">
        <v>114</v>
      </c>
      <c r="B47" s="115"/>
      <c r="C47" s="115" t="s">
        <v>75</v>
      </c>
      <c r="D47" s="115" t="s">
        <v>76</v>
      </c>
      <c r="E47" s="115" t="s">
        <v>77</v>
      </c>
      <c r="F47" s="115" t="s">
        <v>78</v>
      </c>
      <c r="G47" s="115" t="s">
        <v>4</v>
      </c>
    </row>
    <row r="48" spans="1:7" s="108" customFormat="1" ht="17.100000000000001" customHeight="1" x14ac:dyDescent="0.2">
      <c r="A48" s="161" t="s">
        <v>11</v>
      </c>
      <c r="B48" s="7" t="s">
        <v>0</v>
      </c>
      <c r="C48" s="89">
        <v>36</v>
      </c>
      <c r="D48" s="89">
        <v>310</v>
      </c>
      <c r="E48" s="89">
        <v>737</v>
      </c>
      <c r="F48" s="89">
        <v>293</v>
      </c>
      <c r="G48" s="90">
        <f t="shared" ref="G48:G54" si="8">SUM(C48:F48)</f>
        <v>1376</v>
      </c>
    </row>
    <row r="49" spans="1:8" s="108" customFormat="1" ht="17.100000000000001" customHeight="1" x14ac:dyDescent="0.2">
      <c r="A49" s="161"/>
      <c r="B49" s="7" t="s">
        <v>1</v>
      </c>
      <c r="C49" s="89">
        <v>307</v>
      </c>
      <c r="D49" s="89">
        <v>1802</v>
      </c>
      <c r="E49" s="89">
        <v>4870</v>
      </c>
      <c r="F49" s="89">
        <v>1858</v>
      </c>
      <c r="G49" s="90">
        <f t="shared" si="8"/>
        <v>8837</v>
      </c>
    </row>
    <row r="50" spans="1:8" s="108" customFormat="1" ht="17.100000000000001" customHeight="1" x14ac:dyDescent="0.2">
      <c r="A50" s="161"/>
      <c r="B50" s="7" t="s">
        <v>2</v>
      </c>
      <c r="C50" s="89">
        <v>838</v>
      </c>
      <c r="D50" s="89">
        <v>4528</v>
      </c>
      <c r="E50" s="89">
        <v>11290</v>
      </c>
      <c r="F50" s="89">
        <v>4134</v>
      </c>
      <c r="G50" s="90">
        <f t="shared" si="8"/>
        <v>20790</v>
      </c>
    </row>
    <row r="51" spans="1:8" x14ac:dyDescent="0.3">
      <c r="A51" s="164" t="s">
        <v>10</v>
      </c>
      <c r="B51" s="4" t="s">
        <v>0</v>
      </c>
      <c r="C51" s="91">
        <v>6</v>
      </c>
      <c r="D51" s="91">
        <v>29</v>
      </c>
      <c r="E51" s="91">
        <v>139</v>
      </c>
      <c r="F51" s="91">
        <v>55</v>
      </c>
      <c r="G51" s="92">
        <f t="shared" si="8"/>
        <v>229</v>
      </c>
    </row>
    <row r="52" spans="1:8" x14ac:dyDescent="0.3">
      <c r="A52" s="164"/>
      <c r="B52" s="4" t="s">
        <v>1</v>
      </c>
      <c r="C52" s="91">
        <v>48</v>
      </c>
      <c r="D52" s="91">
        <v>205</v>
      </c>
      <c r="E52" s="91">
        <v>1024</v>
      </c>
      <c r="F52" s="91">
        <v>363</v>
      </c>
      <c r="G52" s="92">
        <f t="shared" si="8"/>
        <v>1640</v>
      </c>
    </row>
    <row r="53" spans="1:8" x14ac:dyDescent="0.3">
      <c r="A53" s="164"/>
      <c r="B53" s="4" t="s">
        <v>2</v>
      </c>
      <c r="C53" s="91">
        <v>145</v>
      </c>
      <c r="D53" s="91">
        <v>458</v>
      </c>
      <c r="E53" s="91">
        <v>2146</v>
      </c>
      <c r="F53" s="91">
        <v>740</v>
      </c>
      <c r="G53" s="92">
        <f t="shared" si="8"/>
        <v>3489</v>
      </c>
    </row>
    <row r="54" spans="1:8" x14ac:dyDescent="0.3">
      <c r="A54" s="161" t="s">
        <v>9</v>
      </c>
      <c r="B54" s="7" t="s">
        <v>0</v>
      </c>
      <c r="C54" s="89">
        <v>9</v>
      </c>
      <c r="D54" s="89">
        <v>33</v>
      </c>
      <c r="E54" s="89">
        <v>36</v>
      </c>
      <c r="F54" s="89">
        <v>15</v>
      </c>
      <c r="G54" s="90">
        <f t="shared" si="8"/>
        <v>93</v>
      </c>
    </row>
    <row r="55" spans="1:8" x14ac:dyDescent="0.3">
      <c r="A55" s="161"/>
      <c r="B55" s="7" t="s">
        <v>1</v>
      </c>
      <c r="C55" s="89">
        <v>72</v>
      </c>
      <c r="D55" s="89">
        <v>243</v>
      </c>
      <c r="E55" s="89">
        <v>187</v>
      </c>
      <c r="F55" s="89">
        <v>76</v>
      </c>
      <c r="G55" s="90">
        <f t="shared" ref="G55:G56" si="9">SUM(C55:F55)</f>
        <v>578</v>
      </c>
    </row>
    <row r="56" spans="1:8" x14ac:dyDescent="0.3">
      <c r="A56" s="161"/>
      <c r="B56" s="7" t="s">
        <v>2</v>
      </c>
      <c r="C56" s="89">
        <v>179</v>
      </c>
      <c r="D56" s="89">
        <v>558</v>
      </c>
      <c r="E56" s="89">
        <v>461</v>
      </c>
      <c r="F56" s="89">
        <v>169</v>
      </c>
      <c r="G56" s="90">
        <f t="shared" si="9"/>
        <v>1367</v>
      </c>
    </row>
    <row r="57" spans="1:8" x14ac:dyDescent="0.3">
      <c r="A57" s="164" t="s">
        <v>8</v>
      </c>
      <c r="B57" s="4" t="s">
        <v>0</v>
      </c>
      <c r="C57" s="91">
        <v>5</v>
      </c>
      <c r="D57" s="91">
        <v>20</v>
      </c>
      <c r="E57" s="91">
        <v>32</v>
      </c>
      <c r="F57" s="91">
        <v>8</v>
      </c>
      <c r="G57" s="92">
        <f>SUM(C57:F57)</f>
        <v>65</v>
      </c>
    </row>
    <row r="58" spans="1:8" x14ac:dyDescent="0.3">
      <c r="A58" s="164"/>
      <c r="B58" s="4" t="s">
        <v>1</v>
      </c>
      <c r="C58" s="91">
        <v>33</v>
      </c>
      <c r="D58" s="91">
        <v>121</v>
      </c>
      <c r="E58" s="91">
        <v>156</v>
      </c>
      <c r="F58" s="91">
        <v>49</v>
      </c>
      <c r="G58" s="92">
        <f>SUM(C58:F58)</f>
        <v>359</v>
      </c>
    </row>
    <row r="59" spans="1:8" x14ac:dyDescent="0.3">
      <c r="A59" s="164"/>
      <c r="B59" s="4" t="s">
        <v>2</v>
      </c>
      <c r="C59" s="91">
        <v>80</v>
      </c>
      <c r="D59" s="91">
        <v>298</v>
      </c>
      <c r="E59" s="91">
        <v>383</v>
      </c>
      <c r="F59" s="91">
        <v>103</v>
      </c>
      <c r="G59" s="92">
        <f>SUM(C59:F59)</f>
        <v>864</v>
      </c>
    </row>
    <row r="60" spans="1:8" x14ac:dyDescent="0.3">
      <c r="A60" s="166" t="s">
        <v>4</v>
      </c>
      <c r="B60" s="54" t="s">
        <v>0</v>
      </c>
      <c r="C60" s="53">
        <f t="shared" ref="C60:G62" si="10">C57+C51+C48+C54</f>
        <v>56</v>
      </c>
      <c r="D60" s="53">
        <f t="shared" si="10"/>
        <v>392</v>
      </c>
      <c r="E60" s="53">
        <f t="shared" si="10"/>
        <v>944</v>
      </c>
      <c r="F60" s="53">
        <f t="shared" si="10"/>
        <v>371</v>
      </c>
      <c r="G60" s="53">
        <f t="shared" si="10"/>
        <v>1763</v>
      </c>
    </row>
    <row r="61" spans="1:8" x14ac:dyDescent="0.3">
      <c r="A61" s="166"/>
      <c r="B61" s="54" t="s">
        <v>1</v>
      </c>
      <c r="C61" s="53">
        <f t="shared" si="10"/>
        <v>460</v>
      </c>
      <c r="D61" s="53">
        <f t="shared" si="10"/>
        <v>2371</v>
      </c>
      <c r="E61" s="53">
        <f t="shared" si="10"/>
        <v>6237</v>
      </c>
      <c r="F61" s="53">
        <f t="shared" si="10"/>
        <v>2346</v>
      </c>
      <c r="G61" s="53">
        <f t="shared" si="10"/>
        <v>11414</v>
      </c>
    </row>
    <row r="62" spans="1:8" x14ac:dyDescent="0.3">
      <c r="A62" s="166"/>
      <c r="B62" s="54" t="s">
        <v>2</v>
      </c>
      <c r="C62" s="53">
        <f t="shared" si="10"/>
        <v>1242</v>
      </c>
      <c r="D62" s="53">
        <f t="shared" si="10"/>
        <v>5842</v>
      </c>
      <c r="E62" s="53">
        <f t="shared" si="10"/>
        <v>14280</v>
      </c>
      <c r="F62" s="53">
        <f t="shared" si="10"/>
        <v>5146</v>
      </c>
      <c r="G62" s="53">
        <f t="shared" si="10"/>
        <v>26510</v>
      </c>
    </row>
    <row r="63" spans="1:8" x14ac:dyDescent="0.3">
      <c r="A63" s="133" t="s">
        <v>122</v>
      </c>
      <c r="B63" s="125"/>
      <c r="C63" s="125"/>
      <c r="D63" s="125"/>
      <c r="E63" s="99"/>
      <c r="F63" s="99"/>
      <c r="G63" s="99"/>
      <c r="H63" s="99"/>
    </row>
  </sheetData>
  <mergeCells count="21">
    <mergeCell ref="A15:A17"/>
    <mergeCell ref="A18:A20"/>
    <mergeCell ref="A3:G3"/>
    <mergeCell ref="A4:G4"/>
    <mergeCell ref="A6:A8"/>
    <mergeCell ref="A9:A11"/>
    <mergeCell ref="A12:A14"/>
    <mergeCell ref="A36:A38"/>
    <mergeCell ref="A39:A41"/>
    <mergeCell ref="A24:G24"/>
    <mergeCell ref="A25:G25"/>
    <mergeCell ref="A27:A29"/>
    <mergeCell ref="A30:A32"/>
    <mergeCell ref="A33:A35"/>
    <mergeCell ref="A45:G45"/>
    <mergeCell ref="A46:G46"/>
    <mergeCell ref="A57:A59"/>
    <mergeCell ref="A51:A53"/>
    <mergeCell ref="A60:A62"/>
    <mergeCell ref="A48:A50"/>
    <mergeCell ref="A54:A56"/>
  </mergeCells>
  <pageMargins left="0.70866141732283472" right="0.70866141732283472" top="0.74803149606299213" bottom="0.74803149606299213" header="0.31496062992125984" footer="0.31496062992125984"/>
  <pageSetup paperSize="9" orientation="landscape" verticalDpi="597" r:id="rId1"/>
  <headerFooter>
    <oddHeader>&amp;R&amp;G</oddHeader>
    <oddFooter>&amp;L&amp;F&amp;C&amp;P&amp;R&amp;A</oddFooter>
  </headerFooter>
  <rowBreaks count="2" manualBreakCount="2">
    <brk id="21" max="16383" man="1"/>
    <brk id="42" max="16383" man="1"/>
  </row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  <pageSetUpPr fitToPage="1"/>
  </sheetPr>
  <dimension ref="A3:P34"/>
  <sheetViews>
    <sheetView showGridLines="0" zoomScaleNormal="100" workbookViewId="0">
      <pane xSplit="1" topLeftCell="B1" activePane="topRight" state="frozen"/>
      <selection pane="topRight" activeCell="L26" sqref="L26"/>
    </sheetView>
  </sheetViews>
  <sheetFormatPr defaultRowHeight="14.4" x14ac:dyDescent="0.3"/>
  <cols>
    <col min="1" max="1" width="13.6640625" customWidth="1"/>
    <col min="2" max="2" width="28.44140625" bestFit="1" customWidth="1"/>
    <col min="3" max="8" width="10.109375" customWidth="1"/>
    <col min="9" max="10" width="10.109375" bestFit="1" customWidth="1"/>
    <col min="11" max="12" width="10.109375" customWidth="1"/>
  </cols>
  <sheetData>
    <row r="3" spans="1:12" s="108" customFormat="1" ht="17.100000000000001" customHeight="1" x14ac:dyDescent="0.3">
      <c r="A3" s="163" t="s">
        <v>132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</row>
    <row r="4" spans="1:12" ht="33" customHeight="1" x14ac:dyDescent="0.3">
      <c r="A4" s="55" t="s">
        <v>54</v>
      </c>
      <c r="B4" s="52"/>
      <c r="C4" s="56">
        <v>2010</v>
      </c>
      <c r="D4" s="56">
        <v>2011</v>
      </c>
      <c r="E4" s="56">
        <v>2012</v>
      </c>
      <c r="F4" s="56">
        <v>2013</v>
      </c>
      <c r="G4" s="56">
        <v>2014</v>
      </c>
      <c r="H4" s="56">
        <v>2015</v>
      </c>
      <c r="I4" s="56">
        <v>2016</v>
      </c>
      <c r="J4" s="56">
        <v>2017</v>
      </c>
      <c r="K4" s="134">
        <v>2018</v>
      </c>
      <c r="L4" s="148">
        <v>2019</v>
      </c>
    </row>
    <row r="5" spans="1:12" x14ac:dyDescent="0.3">
      <c r="A5" s="170" t="s">
        <v>8</v>
      </c>
      <c r="B5" s="14" t="s">
        <v>84</v>
      </c>
      <c r="C5" s="13">
        <v>1402</v>
      </c>
      <c r="D5" s="13">
        <v>1316</v>
      </c>
      <c r="E5" s="13">
        <v>1526</v>
      </c>
      <c r="F5" s="13">
        <v>2006</v>
      </c>
      <c r="G5" s="13">
        <v>2887</v>
      </c>
      <c r="H5" s="13">
        <v>2825</v>
      </c>
      <c r="I5" s="13">
        <v>2944</v>
      </c>
      <c r="J5" s="13">
        <v>5045</v>
      </c>
      <c r="K5" s="13">
        <v>7582</v>
      </c>
      <c r="L5" s="13">
        <v>16218</v>
      </c>
    </row>
    <row r="6" spans="1:12" x14ac:dyDescent="0.3">
      <c r="A6" s="170"/>
      <c r="B6" s="14" t="s">
        <v>85</v>
      </c>
      <c r="C6" s="13">
        <v>63496</v>
      </c>
      <c r="D6" s="13">
        <v>60866</v>
      </c>
      <c r="E6" s="13">
        <v>62590</v>
      </c>
      <c r="F6" s="13">
        <v>62041</v>
      </c>
      <c r="G6" s="13">
        <v>64672</v>
      </c>
      <c r="H6" s="13">
        <v>69066</v>
      </c>
      <c r="I6" s="13">
        <v>82699</v>
      </c>
      <c r="J6" s="13">
        <v>80653</v>
      </c>
      <c r="K6" s="13">
        <v>67273</v>
      </c>
      <c r="L6" s="13">
        <v>71700</v>
      </c>
    </row>
    <row r="7" spans="1:12" x14ac:dyDescent="0.3">
      <c r="A7" s="170"/>
      <c r="B7" s="15" t="s">
        <v>7</v>
      </c>
      <c r="C7" s="13">
        <v>2919</v>
      </c>
      <c r="D7" s="13">
        <v>2687</v>
      </c>
      <c r="E7" s="13">
        <v>3951</v>
      </c>
      <c r="F7" s="13">
        <v>4405</v>
      </c>
      <c r="G7" s="13">
        <v>5481</v>
      </c>
      <c r="H7" s="13">
        <v>5686</v>
      </c>
      <c r="I7" s="13">
        <v>5150</v>
      </c>
      <c r="J7" s="13">
        <v>9705</v>
      </c>
      <c r="K7" s="13">
        <v>13669</v>
      </c>
      <c r="L7" s="13">
        <v>27575</v>
      </c>
    </row>
    <row r="8" spans="1:12" x14ac:dyDescent="0.3">
      <c r="A8" s="170"/>
      <c r="B8" s="15" t="s">
        <v>42</v>
      </c>
      <c r="C8" s="13">
        <v>129019</v>
      </c>
      <c r="D8" s="13">
        <v>119095</v>
      </c>
      <c r="E8" s="13">
        <v>116930</v>
      </c>
      <c r="F8" s="13">
        <v>116473</v>
      </c>
      <c r="G8" s="13">
        <v>123083</v>
      </c>
      <c r="H8" s="13">
        <v>127972</v>
      </c>
      <c r="I8" s="13">
        <v>175393</v>
      </c>
      <c r="J8" s="13">
        <v>157317</v>
      </c>
      <c r="K8" s="13">
        <v>118707</v>
      </c>
      <c r="L8" s="13">
        <v>140859</v>
      </c>
    </row>
    <row r="9" spans="1:12" x14ac:dyDescent="0.3">
      <c r="A9" s="170"/>
      <c r="B9" s="15" t="s">
        <v>44</v>
      </c>
      <c r="C9" s="49">
        <v>0.27700000000000002</v>
      </c>
      <c r="D9" s="49">
        <v>0.24399999999999999</v>
      </c>
      <c r="E9" s="49">
        <v>0.221</v>
      </c>
      <c r="F9" s="49">
        <v>0.216</v>
      </c>
      <c r="G9" s="49">
        <v>0.22700000000000001</v>
      </c>
      <c r="H9" s="49">
        <v>0.23100000000000001</v>
      </c>
      <c r="I9" s="49">
        <v>0.31</v>
      </c>
      <c r="J9" s="49">
        <v>0.28399999999999997</v>
      </c>
      <c r="K9" s="49">
        <v>0.223</v>
      </c>
      <c r="L9" s="49">
        <v>0.27700000000000002</v>
      </c>
    </row>
    <row r="10" spans="1:12" x14ac:dyDescent="0.3">
      <c r="A10" s="169" t="s">
        <v>10</v>
      </c>
      <c r="B10" s="16" t="s">
        <v>86</v>
      </c>
      <c r="C10" s="50">
        <v>10361</v>
      </c>
      <c r="D10" s="50">
        <v>10263</v>
      </c>
      <c r="E10" s="50">
        <v>8985</v>
      </c>
      <c r="F10" s="50">
        <v>9422</v>
      </c>
      <c r="G10" s="50">
        <v>13495</v>
      </c>
      <c r="H10" s="50">
        <v>13734</v>
      </c>
      <c r="I10" s="50">
        <v>14662</v>
      </c>
      <c r="J10" s="50">
        <v>15797</v>
      </c>
      <c r="K10" s="50">
        <v>20052</v>
      </c>
      <c r="L10" s="50">
        <v>19046</v>
      </c>
    </row>
    <row r="11" spans="1:12" x14ac:dyDescent="0.3">
      <c r="A11" s="169"/>
      <c r="B11" s="16" t="s">
        <v>87</v>
      </c>
      <c r="C11" s="50">
        <v>115645</v>
      </c>
      <c r="D11" s="50">
        <v>113340</v>
      </c>
      <c r="E11" s="50">
        <v>93382</v>
      </c>
      <c r="F11" s="50">
        <v>98736</v>
      </c>
      <c r="G11" s="50">
        <v>104346</v>
      </c>
      <c r="H11" s="50">
        <v>95704</v>
      </c>
      <c r="I11" s="50">
        <v>100830</v>
      </c>
      <c r="J11" s="50">
        <v>100611</v>
      </c>
      <c r="K11" s="50">
        <v>110924</v>
      </c>
      <c r="L11" s="50">
        <v>110899</v>
      </c>
    </row>
    <row r="12" spans="1:12" x14ac:dyDescent="0.3">
      <c r="A12" s="169"/>
      <c r="B12" s="17" t="s">
        <v>7</v>
      </c>
      <c r="C12" s="50">
        <v>25858</v>
      </c>
      <c r="D12" s="50">
        <v>24674</v>
      </c>
      <c r="E12" s="50">
        <v>27757</v>
      </c>
      <c r="F12" s="50">
        <v>24157</v>
      </c>
      <c r="G12" s="50">
        <v>41477</v>
      </c>
      <c r="H12" s="50">
        <v>41342</v>
      </c>
      <c r="I12" s="50">
        <v>51503</v>
      </c>
      <c r="J12" s="50">
        <v>54247</v>
      </c>
      <c r="K12" s="50">
        <v>76666</v>
      </c>
      <c r="L12" s="50">
        <v>71725</v>
      </c>
    </row>
    <row r="13" spans="1:12" x14ac:dyDescent="0.3">
      <c r="A13" s="169"/>
      <c r="B13" s="17" t="s">
        <v>42</v>
      </c>
      <c r="C13" s="50">
        <v>212022</v>
      </c>
      <c r="D13" s="50">
        <v>194735</v>
      </c>
      <c r="E13" s="50">
        <v>162968</v>
      </c>
      <c r="F13" s="50">
        <v>176164</v>
      </c>
      <c r="G13" s="50">
        <v>185553</v>
      </c>
      <c r="H13" s="50">
        <v>163430</v>
      </c>
      <c r="I13" s="50">
        <v>182226</v>
      </c>
      <c r="J13" s="50">
        <v>183248</v>
      </c>
      <c r="K13" s="50">
        <v>193370</v>
      </c>
      <c r="L13" s="50">
        <v>203529</v>
      </c>
    </row>
    <row r="14" spans="1:12" x14ac:dyDescent="0.3">
      <c r="A14" s="169"/>
      <c r="B14" s="17" t="s">
        <v>44</v>
      </c>
      <c r="C14" s="51">
        <v>0.308</v>
      </c>
      <c r="D14" s="51">
        <v>0.21199999999999999</v>
      </c>
      <c r="E14" s="51">
        <v>0.185</v>
      </c>
      <c r="F14" s="51">
        <v>0.193</v>
      </c>
      <c r="G14" s="51">
        <v>0.29099999999999998</v>
      </c>
      <c r="H14" s="51">
        <v>0.28899999999999998</v>
      </c>
      <c r="I14" s="51">
        <v>0.308</v>
      </c>
      <c r="J14" s="51">
        <v>0.30499999999999999</v>
      </c>
      <c r="K14" s="51">
        <v>0.309</v>
      </c>
      <c r="L14" s="51">
        <v>0.309</v>
      </c>
    </row>
    <row r="15" spans="1:12" x14ac:dyDescent="0.3">
      <c r="A15" s="170" t="s">
        <v>11</v>
      </c>
      <c r="B15" s="14" t="s">
        <v>84</v>
      </c>
      <c r="C15" s="13">
        <v>94138</v>
      </c>
      <c r="D15" s="13">
        <v>100610</v>
      </c>
      <c r="E15" s="13">
        <v>93366</v>
      </c>
      <c r="F15" s="13">
        <v>100995</v>
      </c>
      <c r="G15" s="13">
        <v>110099</v>
      </c>
      <c r="H15" s="13">
        <v>116900</v>
      </c>
      <c r="I15" s="13">
        <v>120232</v>
      </c>
      <c r="J15" s="13">
        <v>142958</v>
      </c>
      <c r="K15" s="13">
        <v>185933</v>
      </c>
      <c r="L15" s="13">
        <v>182017</v>
      </c>
    </row>
    <row r="16" spans="1:12" x14ac:dyDescent="0.3">
      <c r="A16" s="170"/>
      <c r="B16" s="14" t="s">
        <v>87</v>
      </c>
      <c r="C16" s="13">
        <v>297303</v>
      </c>
      <c r="D16" s="13">
        <v>287170</v>
      </c>
      <c r="E16" s="13">
        <v>239059</v>
      </c>
      <c r="F16" s="13">
        <v>239798</v>
      </c>
      <c r="G16" s="13">
        <v>228973</v>
      </c>
      <c r="H16" s="13">
        <v>238255</v>
      </c>
      <c r="I16" s="13">
        <v>258394</v>
      </c>
      <c r="J16" s="13">
        <v>275556</v>
      </c>
      <c r="K16" s="13">
        <v>306971</v>
      </c>
      <c r="L16" s="13">
        <v>307058</v>
      </c>
    </row>
    <row r="17" spans="1:16" x14ac:dyDescent="0.3">
      <c r="A17" s="170"/>
      <c r="B17" s="15" t="s">
        <v>7</v>
      </c>
      <c r="C17" s="13">
        <v>499893</v>
      </c>
      <c r="D17" s="13">
        <v>551434</v>
      </c>
      <c r="E17" s="13">
        <v>525205</v>
      </c>
      <c r="F17" s="13">
        <v>586943</v>
      </c>
      <c r="G17" s="13">
        <v>643597</v>
      </c>
      <c r="H17" s="13">
        <v>675420</v>
      </c>
      <c r="I17" s="13">
        <v>678102</v>
      </c>
      <c r="J17" s="13">
        <v>714001</v>
      </c>
      <c r="K17" s="13">
        <v>933507</v>
      </c>
      <c r="L17" s="13">
        <v>905392</v>
      </c>
    </row>
    <row r="18" spans="1:16" x14ac:dyDescent="0.3">
      <c r="A18" s="170"/>
      <c r="B18" s="15" t="s">
        <v>42</v>
      </c>
      <c r="C18" s="13">
        <v>749960</v>
      </c>
      <c r="D18" s="13">
        <v>725865</v>
      </c>
      <c r="E18" s="13">
        <v>595465</v>
      </c>
      <c r="F18" s="13">
        <v>575609</v>
      </c>
      <c r="G18" s="13">
        <v>561024</v>
      </c>
      <c r="H18" s="13">
        <v>551320</v>
      </c>
      <c r="I18" s="13">
        <v>611081</v>
      </c>
      <c r="J18" s="13">
        <v>634856</v>
      </c>
      <c r="K18" s="13">
        <v>686874</v>
      </c>
      <c r="L18" s="13">
        <v>692825</v>
      </c>
    </row>
    <row r="19" spans="1:16" x14ac:dyDescent="0.3">
      <c r="A19" s="170"/>
      <c r="B19" s="15" t="s">
        <v>46</v>
      </c>
      <c r="C19" s="49">
        <v>0.26300000000000001</v>
      </c>
      <c r="D19" s="49">
        <v>0.25700000000000001</v>
      </c>
      <c r="E19" s="49">
        <v>0.215</v>
      </c>
      <c r="F19" s="49">
        <v>0.217</v>
      </c>
      <c r="G19" s="49">
        <v>0.20699999999999999</v>
      </c>
      <c r="H19" s="49">
        <v>0.216</v>
      </c>
      <c r="I19" s="49">
        <v>0.23200000000000001</v>
      </c>
      <c r="J19" s="49">
        <v>0.245</v>
      </c>
      <c r="K19" s="49">
        <v>0.23899999999999999</v>
      </c>
      <c r="L19" s="49">
        <v>0.23699999999999999</v>
      </c>
    </row>
    <row r="20" spans="1:16" x14ac:dyDescent="0.3">
      <c r="A20" s="170"/>
      <c r="B20" s="15" t="s">
        <v>45</v>
      </c>
      <c r="C20" s="49">
        <v>0.496</v>
      </c>
      <c r="D20" s="49">
        <v>0.48</v>
      </c>
      <c r="E20" s="49">
        <v>0.42799999999999999</v>
      </c>
      <c r="F20" s="49">
        <v>0.441</v>
      </c>
      <c r="G20" s="49">
        <v>0.47399999999999998</v>
      </c>
      <c r="H20" s="49">
        <v>0.44700000000000001</v>
      </c>
      <c r="I20" s="49">
        <v>0.45600000000000002</v>
      </c>
      <c r="J20" s="49">
        <v>0.45900000000000002</v>
      </c>
      <c r="K20" s="49">
        <v>0.42</v>
      </c>
      <c r="L20" s="49">
        <v>0.40500000000000003</v>
      </c>
    </row>
    <row r="21" spans="1:16" x14ac:dyDescent="0.3">
      <c r="A21" s="169" t="s">
        <v>9</v>
      </c>
      <c r="B21" s="16" t="s">
        <v>84</v>
      </c>
      <c r="C21" s="50">
        <v>122468</v>
      </c>
      <c r="D21" s="50">
        <v>130420</v>
      </c>
      <c r="E21" s="50">
        <v>94936</v>
      </c>
      <c r="F21" s="50">
        <v>128225</v>
      </c>
      <c r="G21" s="50">
        <v>161919</v>
      </c>
      <c r="H21" s="50">
        <v>178432</v>
      </c>
      <c r="I21" s="50">
        <v>129552</v>
      </c>
      <c r="J21" s="50">
        <v>188211</v>
      </c>
      <c r="K21" s="50">
        <v>261622</v>
      </c>
      <c r="L21" s="50">
        <v>286959</v>
      </c>
    </row>
    <row r="22" spans="1:16" x14ac:dyDescent="0.3">
      <c r="A22" s="169"/>
      <c r="B22" s="16" t="s">
        <v>85</v>
      </c>
      <c r="C22" s="50">
        <v>116563</v>
      </c>
      <c r="D22" s="50">
        <v>105013</v>
      </c>
      <c r="E22" s="50">
        <v>92203</v>
      </c>
      <c r="F22" s="50">
        <v>99891</v>
      </c>
      <c r="G22" s="50">
        <v>96824</v>
      </c>
      <c r="H22" s="50">
        <v>99740</v>
      </c>
      <c r="I22" s="50">
        <v>104450</v>
      </c>
      <c r="J22" s="50">
        <v>115003</v>
      </c>
      <c r="K22" s="50">
        <v>142698</v>
      </c>
      <c r="L22" s="50">
        <v>151817</v>
      </c>
    </row>
    <row r="23" spans="1:16" x14ac:dyDescent="0.3">
      <c r="A23" s="169"/>
      <c r="B23" s="17" t="s">
        <v>7</v>
      </c>
      <c r="C23" s="50">
        <v>132994</v>
      </c>
      <c r="D23" s="50">
        <v>141764</v>
      </c>
      <c r="E23" s="50">
        <v>108909</v>
      </c>
      <c r="F23" s="50">
        <v>158449</v>
      </c>
      <c r="G23" s="50">
        <v>229172</v>
      </c>
      <c r="H23" s="50">
        <v>241731</v>
      </c>
      <c r="I23" s="50">
        <v>179291</v>
      </c>
      <c r="J23" s="50">
        <v>256272</v>
      </c>
      <c r="K23" s="50">
        <v>353387</v>
      </c>
      <c r="L23" s="50">
        <v>372763</v>
      </c>
    </row>
    <row r="24" spans="1:16" x14ac:dyDescent="0.3">
      <c r="A24" s="169"/>
      <c r="B24" s="17" t="s">
        <v>42</v>
      </c>
      <c r="C24" s="50">
        <v>189863</v>
      </c>
      <c r="D24" s="50">
        <v>173146</v>
      </c>
      <c r="E24" s="50">
        <v>157511</v>
      </c>
      <c r="F24" s="50">
        <v>166405</v>
      </c>
      <c r="G24" s="50">
        <v>163673</v>
      </c>
      <c r="H24" s="50">
        <v>173395</v>
      </c>
      <c r="I24" s="50">
        <v>179998</v>
      </c>
      <c r="J24" s="50">
        <v>200073</v>
      </c>
      <c r="K24" s="50">
        <v>236222</v>
      </c>
      <c r="L24" s="50">
        <v>246958</v>
      </c>
    </row>
    <row r="25" spans="1:16" x14ac:dyDescent="0.3">
      <c r="A25" s="169"/>
      <c r="B25" s="17" t="s">
        <v>44</v>
      </c>
      <c r="C25" s="50">
        <v>25.9</v>
      </c>
      <c r="D25" s="51">
        <v>0.247</v>
      </c>
      <c r="E25" s="51">
        <v>0.20300000000000001</v>
      </c>
      <c r="F25" s="51">
        <v>0.247</v>
      </c>
      <c r="G25" s="51">
        <v>0.29499999999999998</v>
      </c>
      <c r="H25" s="51">
        <v>0.309</v>
      </c>
      <c r="I25" s="51">
        <v>0.25600000000000001</v>
      </c>
      <c r="J25" s="51">
        <v>0.316</v>
      </c>
      <c r="K25" s="51">
        <v>0.373</v>
      </c>
      <c r="L25" s="51">
        <v>0.38</v>
      </c>
    </row>
    <row r="26" spans="1:16" x14ac:dyDescent="0.3">
      <c r="A26" s="153" t="s">
        <v>4</v>
      </c>
      <c r="B26" s="59" t="s">
        <v>86</v>
      </c>
      <c r="C26" s="58">
        <f>C21+C15+C10+C5</f>
        <v>228369</v>
      </c>
      <c r="D26" s="58">
        <f t="shared" ref="D26:G26" si="0">D21+D15+D10+D5</f>
        <v>242609</v>
      </c>
      <c r="E26" s="58">
        <f t="shared" si="0"/>
        <v>198813</v>
      </c>
      <c r="F26" s="58">
        <f t="shared" si="0"/>
        <v>240648</v>
      </c>
      <c r="G26" s="58">
        <f t="shared" si="0"/>
        <v>288400</v>
      </c>
      <c r="H26" s="58">
        <f t="shared" ref="H26:I26" si="1">H21+H15+H10+H5</f>
        <v>311891</v>
      </c>
      <c r="I26" s="58">
        <f t="shared" si="1"/>
        <v>267390</v>
      </c>
      <c r="J26" s="58">
        <f t="shared" ref="J26:K26" si="2">J21+J15+J10+J5</f>
        <v>352011</v>
      </c>
      <c r="K26" s="58">
        <f t="shared" si="2"/>
        <v>475189</v>
      </c>
      <c r="L26" s="58">
        <f t="shared" ref="L26" si="3">L21+L15+L10+L5</f>
        <v>504240</v>
      </c>
    </row>
    <row r="27" spans="1:16" x14ac:dyDescent="0.3">
      <c r="A27" s="153"/>
      <c r="B27" s="59" t="s">
        <v>85</v>
      </c>
      <c r="C27" s="58">
        <f>C6+C11+C16+C22</f>
        <v>593007</v>
      </c>
      <c r="D27" s="58">
        <f t="shared" ref="D27:G27" si="4">D6+D11+D16+D22</f>
        <v>566389</v>
      </c>
      <c r="E27" s="58">
        <f t="shared" si="4"/>
        <v>487234</v>
      </c>
      <c r="F27" s="58">
        <f t="shared" si="4"/>
        <v>500466</v>
      </c>
      <c r="G27" s="58">
        <f t="shared" si="4"/>
        <v>494815</v>
      </c>
      <c r="H27" s="58">
        <f t="shared" ref="H27:I27" si="5">H6+H11+H16+H22</f>
        <v>502765</v>
      </c>
      <c r="I27" s="58">
        <f t="shared" si="5"/>
        <v>546373</v>
      </c>
      <c r="J27" s="58">
        <f t="shared" ref="J27:K27" si="6">J6+J11+J16+J22</f>
        <v>571823</v>
      </c>
      <c r="K27" s="58">
        <f t="shared" si="6"/>
        <v>627866</v>
      </c>
      <c r="L27" s="58">
        <f t="shared" ref="L27" si="7">L6+L11+L16+L22</f>
        <v>641474</v>
      </c>
    </row>
    <row r="28" spans="1:16" x14ac:dyDescent="0.3">
      <c r="A28" s="153"/>
      <c r="B28" s="60" t="s">
        <v>7</v>
      </c>
      <c r="C28" s="58">
        <f>C7+C12+C17+C23</f>
        <v>661664</v>
      </c>
      <c r="D28" s="58">
        <f t="shared" ref="D28:G28" si="8">D7+D12+D17+D23</f>
        <v>720559</v>
      </c>
      <c r="E28" s="58">
        <f t="shared" si="8"/>
        <v>665822</v>
      </c>
      <c r="F28" s="58">
        <f t="shared" si="8"/>
        <v>773954</v>
      </c>
      <c r="G28" s="58">
        <f t="shared" si="8"/>
        <v>919727</v>
      </c>
      <c r="H28" s="58">
        <f t="shared" ref="H28:I28" si="9">H7+H12+H17+H23</f>
        <v>964179</v>
      </c>
      <c r="I28" s="58">
        <f t="shared" si="9"/>
        <v>914046</v>
      </c>
      <c r="J28" s="58">
        <f t="shared" ref="J28:K28" si="10">J7+J12+J17+J23</f>
        <v>1034225</v>
      </c>
      <c r="K28" s="58">
        <f t="shared" si="10"/>
        <v>1377229</v>
      </c>
      <c r="L28" s="58">
        <f t="shared" ref="L28" si="11">L7+L12+L17+L23</f>
        <v>1377455</v>
      </c>
    </row>
    <row r="29" spans="1:16" x14ac:dyDescent="0.3">
      <c r="A29" s="153"/>
      <c r="B29" s="60" t="s">
        <v>42</v>
      </c>
      <c r="C29" s="58">
        <f>C8+C13+C18+C24</f>
        <v>1280864</v>
      </c>
      <c r="D29" s="58">
        <f t="shared" ref="D29:G29" si="12">D8+D13+D18+D24</f>
        <v>1212841</v>
      </c>
      <c r="E29" s="58">
        <f t="shared" si="12"/>
        <v>1032874</v>
      </c>
      <c r="F29" s="58">
        <f t="shared" si="12"/>
        <v>1034651</v>
      </c>
      <c r="G29" s="58">
        <f t="shared" si="12"/>
        <v>1033333</v>
      </c>
      <c r="H29" s="58">
        <f t="shared" ref="H29:I29" si="13">H8+H13+H18+H24</f>
        <v>1016117</v>
      </c>
      <c r="I29" s="58">
        <f t="shared" si="13"/>
        <v>1148698</v>
      </c>
      <c r="J29" s="58">
        <f t="shared" ref="J29:K29" si="14">J8+J13+J18+J24</f>
        <v>1175494</v>
      </c>
      <c r="K29" s="58">
        <f t="shared" si="14"/>
        <v>1235173</v>
      </c>
      <c r="L29" s="58">
        <f t="shared" ref="L29" si="15">L8+L13+L18+L24</f>
        <v>1284171</v>
      </c>
    </row>
    <row r="30" spans="1:16" x14ac:dyDescent="0.3">
      <c r="A30" s="153"/>
      <c r="B30" s="60" t="s">
        <v>44</v>
      </c>
      <c r="C30" s="61">
        <v>0.318</v>
      </c>
      <c r="D30" s="61">
        <v>0.29299999999999998</v>
      </c>
      <c r="E30" s="61">
        <v>0.27700000000000002</v>
      </c>
      <c r="F30" s="61">
        <v>0.29099999999999998</v>
      </c>
      <c r="G30" s="61">
        <v>0.29499999999999998</v>
      </c>
      <c r="H30" s="61">
        <v>0.29599999999999999</v>
      </c>
      <c r="I30" s="61">
        <v>0.30199999999999999</v>
      </c>
      <c r="J30" s="61">
        <v>0.318</v>
      </c>
      <c r="K30" s="61">
        <v>0.318</v>
      </c>
      <c r="L30" s="61">
        <v>0.31900000000000001</v>
      </c>
    </row>
    <row r="31" spans="1:16" ht="15" customHeight="1" x14ac:dyDescent="0.3">
      <c r="A31" s="167" t="s">
        <v>133</v>
      </c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2"/>
      <c r="N31" s="2"/>
      <c r="O31" s="2"/>
      <c r="P31" s="2"/>
    </row>
    <row r="32" spans="1:16" x14ac:dyDescent="0.3">
      <c r="A32" s="167"/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</row>
    <row r="33" spans="1:9" ht="15" customHeight="1" x14ac:dyDescent="0.3">
      <c r="A33" s="168"/>
      <c r="B33" s="168"/>
      <c r="C33" s="168"/>
      <c r="D33" s="168"/>
      <c r="E33" s="168"/>
      <c r="F33" s="168"/>
      <c r="G33" s="168"/>
      <c r="H33" s="168"/>
      <c r="I33" s="168"/>
    </row>
    <row r="34" spans="1:9" x14ac:dyDescent="0.3">
      <c r="A34" s="168"/>
      <c r="B34" s="168"/>
      <c r="C34" s="168"/>
      <c r="D34" s="168"/>
      <c r="E34" s="168"/>
      <c r="F34" s="168"/>
      <c r="G34" s="168"/>
      <c r="H34" s="168"/>
      <c r="I34" s="168"/>
    </row>
  </sheetData>
  <mergeCells count="8">
    <mergeCell ref="A3:L3"/>
    <mergeCell ref="A31:L32"/>
    <mergeCell ref="A33:I34"/>
    <mergeCell ref="A26:A30"/>
    <mergeCell ref="A21:A25"/>
    <mergeCell ref="A5:A9"/>
    <mergeCell ref="A10:A14"/>
    <mergeCell ref="A15:A20"/>
  </mergeCells>
  <pageMargins left="0.70866141732283472" right="0.70866141732283472" top="0.74803149606299213" bottom="0.74803149606299213" header="0.31496062992125984" footer="0.31496062992125984"/>
  <pageSetup paperSize="9" orientation="landscape" verticalDpi="597" r:id="rId1"/>
  <headerFooter>
    <oddHeader>&amp;R&amp;G</oddHeader>
    <oddFooter>&amp;L&amp;F&amp;C&amp;P / &amp;N&amp;R&amp;A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  <pageSetUpPr fitToPage="1"/>
  </sheetPr>
  <dimension ref="A3:H149"/>
  <sheetViews>
    <sheetView showGridLines="0" zoomScaleNormal="100" workbookViewId="0">
      <selection activeCell="F6" sqref="F6:G17"/>
    </sheetView>
  </sheetViews>
  <sheetFormatPr defaultRowHeight="14.4" x14ac:dyDescent="0.3"/>
  <cols>
    <col min="1" max="1" width="11.109375" style="3" bestFit="1" customWidth="1"/>
    <col min="2" max="2" width="7.33203125" bestFit="1" customWidth="1"/>
    <col min="3" max="3" width="8.5546875" bestFit="1" customWidth="1"/>
    <col min="4" max="4" width="8.44140625" bestFit="1" customWidth="1"/>
    <col min="5" max="5" width="11.109375" bestFit="1" customWidth="1"/>
    <col min="6" max="6" width="7.33203125" bestFit="1" customWidth="1"/>
    <col min="7" max="7" width="8.5546875" bestFit="1" customWidth="1"/>
    <col min="8" max="8" width="7.44140625" bestFit="1" customWidth="1"/>
  </cols>
  <sheetData>
    <row r="3" spans="1:8" s="108" customFormat="1" ht="17.100000000000001" customHeight="1" x14ac:dyDescent="0.3">
      <c r="A3" s="172" t="s">
        <v>43</v>
      </c>
      <c r="B3" s="172"/>
      <c r="C3" s="172"/>
      <c r="D3" s="172"/>
      <c r="E3" s="172" t="s">
        <v>55</v>
      </c>
      <c r="F3" s="172"/>
      <c r="G3" s="172"/>
      <c r="H3" s="172"/>
    </row>
    <row r="4" spans="1:8" s="108" customFormat="1" ht="17.100000000000001" customHeight="1" x14ac:dyDescent="0.3">
      <c r="A4" s="119"/>
      <c r="B4" s="117" t="s">
        <v>25</v>
      </c>
      <c r="C4" s="117" t="s">
        <v>26</v>
      </c>
      <c r="D4" s="120" t="s">
        <v>4</v>
      </c>
      <c r="E4" s="119"/>
      <c r="F4" s="117" t="s">
        <v>25</v>
      </c>
      <c r="G4" s="117" t="s">
        <v>26</v>
      </c>
      <c r="H4" s="120" t="s">
        <v>4</v>
      </c>
    </row>
    <row r="5" spans="1:8" s="108" customFormat="1" ht="17.100000000000001" customHeight="1" x14ac:dyDescent="0.3">
      <c r="A5" s="118">
        <v>2020</v>
      </c>
      <c r="B5" s="117">
        <f>SUM(B6:B17)</f>
        <v>5175</v>
      </c>
      <c r="C5" s="117">
        <f t="shared" ref="C5:D5" si="0">SUM(C6:C17)</f>
        <v>33539</v>
      </c>
      <c r="D5" s="117">
        <f t="shared" si="0"/>
        <v>38714</v>
      </c>
      <c r="E5" s="118">
        <v>2020</v>
      </c>
      <c r="F5" s="117">
        <f>SUM(F6:F17)</f>
        <v>38</v>
      </c>
      <c r="G5" s="117">
        <f t="shared" ref="G5:H5" si="1">SUM(G6:G17)</f>
        <v>9430</v>
      </c>
      <c r="H5" s="117">
        <f t="shared" si="1"/>
        <v>9468</v>
      </c>
    </row>
    <row r="6" spans="1:8" s="108" customFormat="1" ht="17.100000000000001" customHeight="1" x14ac:dyDescent="0.2">
      <c r="A6" s="46" t="s">
        <v>13</v>
      </c>
      <c r="B6" s="47">
        <v>0</v>
      </c>
      <c r="C6" s="47">
        <v>0</v>
      </c>
      <c r="D6" s="47">
        <f>SUM(B6:C6)</f>
        <v>0</v>
      </c>
      <c r="E6" s="46" t="s">
        <v>13</v>
      </c>
      <c r="F6" s="47">
        <v>38</v>
      </c>
      <c r="G6" s="47">
        <v>556</v>
      </c>
      <c r="H6" s="47">
        <f>SUM(F6:G6)</f>
        <v>594</v>
      </c>
    </row>
    <row r="7" spans="1:8" s="108" customFormat="1" ht="17.100000000000001" customHeight="1" x14ac:dyDescent="0.2">
      <c r="A7" s="46" t="s">
        <v>14</v>
      </c>
      <c r="B7" s="47">
        <v>2</v>
      </c>
      <c r="C7" s="47">
        <v>6</v>
      </c>
      <c r="D7" s="47">
        <f t="shared" ref="D7:D17" si="2">SUM(B7:C7)</f>
        <v>8</v>
      </c>
      <c r="E7" s="46" t="s">
        <v>14</v>
      </c>
      <c r="F7" s="47">
        <v>0</v>
      </c>
      <c r="G7" s="47">
        <v>545</v>
      </c>
      <c r="H7" s="47">
        <f t="shared" ref="H7:H17" si="3">SUM(F7:G7)</f>
        <v>545</v>
      </c>
    </row>
    <row r="8" spans="1:8" s="108" customFormat="1" ht="17.100000000000001" customHeight="1" x14ac:dyDescent="0.2">
      <c r="A8" s="46" t="s">
        <v>15</v>
      </c>
      <c r="B8" s="47">
        <v>0</v>
      </c>
      <c r="C8" s="47">
        <v>0</v>
      </c>
      <c r="D8" s="47">
        <f t="shared" si="2"/>
        <v>0</v>
      </c>
      <c r="E8" s="46" t="s">
        <v>15</v>
      </c>
      <c r="F8" s="47">
        <v>0</v>
      </c>
      <c r="G8" s="47">
        <v>403</v>
      </c>
      <c r="H8" s="47">
        <f t="shared" si="3"/>
        <v>403</v>
      </c>
    </row>
    <row r="9" spans="1:8" s="108" customFormat="1" ht="17.100000000000001" customHeight="1" x14ac:dyDescent="0.2">
      <c r="A9" s="46" t="s">
        <v>16</v>
      </c>
      <c r="B9" s="47">
        <v>0</v>
      </c>
      <c r="C9" s="47">
        <v>0</v>
      </c>
      <c r="D9" s="47">
        <f t="shared" si="2"/>
        <v>0</v>
      </c>
      <c r="E9" s="46" t="s">
        <v>16</v>
      </c>
      <c r="F9" s="47">
        <v>0</v>
      </c>
      <c r="G9" s="47">
        <v>31</v>
      </c>
      <c r="H9" s="47">
        <f t="shared" si="3"/>
        <v>31</v>
      </c>
    </row>
    <row r="10" spans="1:8" s="108" customFormat="1" ht="17.100000000000001" customHeight="1" x14ac:dyDescent="0.2">
      <c r="A10" s="46" t="s">
        <v>17</v>
      </c>
      <c r="B10" s="47">
        <v>0</v>
      </c>
      <c r="C10" s="47">
        <v>0</v>
      </c>
      <c r="D10" s="47">
        <f t="shared" si="2"/>
        <v>0</v>
      </c>
      <c r="E10" s="46" t="s">
        <v>17</v>
      </c>
      <c r="F10" s="47">
        <v>0</v>
      </c>
      <c r="G10" s="47">
        <v>105</v>
      </c>
      <c r="H10" s="47">
        <f t="shared" si="3"/>
        <v>105</v>
      </c>
    </row>
    <row r="11" spans="1:8" s="108" customFormat="1" ht="17.100000000000001" customHeight="1" x14ac:dyDescent="0.2">
      <c r="A11" s="46" t="s">
        <v>18</v>
      </c>
      <c r="B11" s="47">
        <v>0</v>
      </c>
      <c r="C11" s="47">
        <v>0</v>
      </c>
      <c r="D11" s="47">
        <f t="shared" si="2"/>
        <v>0</v>
      </c>
      <c r="E11" s="46" t="s">
        <v>18</v>
      </c>
      <c r="F11" s="47">
        <v>0</v>
      </c>
      <c r="G11" s="47">
        <v>556</v>
      </c>
      <c r="H11" s="47">
        <f t="shared" si="3"/>
        <v>556</v>
      </c>
    </row>
    <row r="12" spans="1:8" s="108" customFormat="1" ht="17.100000000000001" customHeight="1" x14ac:dyDescent="0.2">
      <c r="A12" s="46" t="s">
        <v>19</v>
      </c>
      <c r="B12" s="47">
        <v>1107</v>
      </c>
      <c r="C12" s="47">
        <v>7477</v>
      </c>
      <c r="D12" s="47">
        <f t="shared" si="2"/>
        <v>8584</v>
      </c>
      <c r="E12" s="46" t="s">
        <v>19</v>
      </c>
      <c r="F12" s="47">
        <v>0</v>
      </c>
      <c r="G12" s="47">
        <v>2191</v>
      </c>
      <c r="H12" s="47">
        <f t="shared" si="3"/>
        <v>2191</v>
      </c>
    </row>
    <row r="13" spans="1:8" s="108" customFormat="1" ht="17.100000000000001" customHeight="1" x14ac:dyDescent="0.2">
      <c r="A13" s="46" t="s">
        <v>20</v>
      </c>
      <c r="B13" s="47">
        <v>2661</v>
      </c>
      <c r="C13" s="47">
        <v>15943</v>
      </c>
      <c r="D13" s="47">
        <f t="shared" si="2"/>
        <v>18604</v>
      </c>
      <c r="E13" s="46" t="s">
        <v>20</v>
      </c>
      <c r="F13" s="47">
        <v>0</v>
      </c>
      <c r="G13" s="47">
        <v>2791</v>
      </c>
      <c r="H13" s="47">
        <f t="shared" si="3"/>
        <v>2791</v>
      </c>
    </row>
    <row r="14" spans="1:8" s="108" customFormat="1" ht="17.100000000000001" customHeight="1" x14ac:dyDescent="0.2">
      <c r="A14" s="46" t="s">
        <v>21</v>
      </c>
      <c r="B14" s="47">
        <v>1195</v>
      </c>
      <c r="C14" s="47">
        <v>9551</v>
      </c>
      <c r="D14" s="47">
        <f t="shared" si="2"/>
        <v>10746</v>
      </c>
      <c r="E14" s="46" t="s">
        <v>21</v>
      </c>
      <c r="F14" s="47">
        <v>0</v>
      </c>
      <c r="G14" s="47">
        <v>1437</v>
      </c>
      <c r="H14" s="47">
        <f t="shared" si="3"/>
        <v>1437</v>
      </c>
    </row>
    <row r="15" spans="1:8" s="108" customFormat="1" ht="17.100000000000001" customHeight="1" x14ac:dyDescent="0.2">
      <c r="A15" s="46" t="s">
        <v>22</v>
      </c>
      <c r="B15" s="47">
        <v>210</v>
      </c>
      <c r="C15" s="47">
        <v>562</v>
      </c>
      <c r="D15" s="47">
        <f t="shared" si="2"/>
        <v>772</v>
      </c>
      <c r="E15" s="46" t="s">
        <v>22</v>
      </c>
      <c r="F15" s="47">
        <v>0</v>
      </c>
      <c r="G15" s="47">
        <v>452</v>
      </c>
      <c r="H15" s="47">
        <f t="shared" si="3"/>
        <v>452</v>
      </c>
    </row>
    <row r="16" spans="1:8" s="108" customFormat="1" ht="17.100000000000001" customHeight="1" x14ac:dyDescent="0.2">
      <c r="A16" s="46" t="s">
        <v>23</v>
      </c>
      <c r="B16" s="47">
        <v>0</v>
      </c>
      <c r="C16" s="47">
        <v>0</v>
      </c>
      <c r="D16" s="47">
        <f t="shared" si="2"/>
        <v>0</v>
      </c>
      <c r="E16" s="46" t="s">
        <v>23</v>
      </c>
      <c r="F16" s="47">
        <v>0</v>
      </c>
      <c r="G16" s="47">
        <v>175</v>
      </c>
      <c r="H16" s="47">
        <f t="shared" si="3"/>
        <v>175</v>
      </c>
    </row>
    <row r="17" spans="1:8" s="108" customFormat="1" ht="17.100000000000001" customHeight="1" x14ac:dyDescent="0.2">
      <c r="A17" s="46" t="s">
        <v>24</v>
      </c>
      <c r="B17" s="47">
        <v>0</v>
      </c>
      <c r="C17" s="47">
        <v>0</v>
      </c>
      <c r="D17" s="47">
        <f t="shared" si="2"/>
        <v>0</v>
      </c>
      <c r="E17" s="46" t="s">
        <v>24</v>
      </c>
      <c r="F17" s="47">
        <v>0</v>
      </c>
      <c r="G17" s="47">
        <v>188</v>
      </c>
      <c r="H17" s="47">
        <f t="shared" si="3"/>
        <v>188</v>
      </c>
    </row>
    <row r="18" spans="1:8" s="108" customFormat="1" ht="17.100000000000001" customHeight="1" x14ac:dyDescent="0.3">
      <c r="A18" s="118">
        <v>2019</v>
      </c>
      <c r="B18" s="117">
        <f>SUM(B19:B30)</f>
        <v>23898</v>
      </c>
      <c r="C18" s="117">
        <f t="shared" ref="C18:D18" si="4">SUM(C19:C30)</f>
        <v>181904</v>
      </c>
      <c r="D18" s="117">
        <f t="shared" si="4"/>
        <v>205802</v>
      </c>
      <c r="E18" s="118">
        <v>2019</v>
      </c>
      <c r="F18" s="117">
        <f>SUM(F19:F30)</f>
        <v>11</v>
      </c>
      <c r="G18" s="117">
        <f t="shared" ref="G18:H18" si="5">SUM(G19:G30)</f>
        <v>26583</v>
      </c>
      <c r="H18" s="117">
        <f t="shared" si="5"/>
        <v>26594</v>
      </c>
    </row>
    <row r="19" spans="1:8" s="108" customFormat="1" ht="17.100000000000001" customHeight="1" x14ac:dyDescent="0.2">
      <c r="A19" s="46" t="s">
        <v>13</v>
      </c>
      <c r="B19" s="47">
        <v>0</v>
      </c>
      <c r="C19" s="47">
        <v>0</v>
      </c>
      <c r="D19" s="47">
        <f>SUM(B19:C19)</f>
        <v>0</v>
      </c>
      <c r="E19" s="46" t="s">
        <v>13</v>
      </c>
      <c r="F19" s="47">
        <v>2</v>
      </c>
      <c r="G19" s="47">
        <v>427</v>
      </c>
      <c r="H19" s="47">
        <f>SUM(F19:G19)</f>
        <v>429</v>
      </c>
    </row>
    <row r="20" spans="1:8" s="108" customFormat="1" ht="17.100000000000001" customHeight="1" x14ac:dyDescent="0.2">
      <c r="A20" s="46" t="s">
        <v>14</v>
      </c>
      <c r="B20" s="47">
        <v>0</v>
      </c>
      <c r="C20" s="47">
        <v>0</v>
      </c>
      <c r="D20" s="47">
        <f t="shared" ref="D20:D30" si="6">SUM(B20:C20)</f>
        <v>0</v>
      </c>
      <c r="E20" s="46" t="s">
        <v>14</v>
      </c>
      <c r="F20" s="47">
        <v>0</v>
      </c>
      <c r="G20" s="47">
        <v>458</v>
      </c>
      <c r="H20" s="47">
        <f t="shared" ref="H20:H30" si="7">SUM(F20:G20)</f>
        <v>458</v>
      </c>
    </row>
    <row r="21" spans="1:8" s="108" customFormat="1" ht="17.100000000000001" customHeight="1" x14ac:dyDescent="0.2">
      <c r="A21" s="46" t="s">
        <v>15</v>
      </c>
      <c r="B21" s="47">
        <v>0</v>
      </c>
      <c r="C21" s="47">
        <v>0</v>
      </c>
      <c r="D21" s="47">
        <f t="shared" si="6"/>
        <v>0</v>
      </c>
      <c r="E21" s="46" t="s">
        <v>15</v>
      </c>
      <c r="F21" s="47">
        <v>0</v>
      </c>
      <c r="G21" s="47">
        <v>652</v>
      </c>
      <c r="H21" s="47">
        <f t="shared" si="7"/>
        <v>652</v>
      </c>
    </row>
    <row r="22" spans="1:8" s="108" customFormat="1" ht="17.100000000000001" customHeight="1" x14ac:dyDescent="0.2">
      <c r="A22" s="46" t="s">
        <v>16</v>
      </c>
      <c r="B22" s="47">
        <v>1706</v>
      </c>
      <c r="C22" s="47">
        <v>55</v>
      </c>
      <c r="D22" s="47">
        <f t="shared" si="6"/>
        <v>1761</v>
      </c>
      <c r="E22" s="46" t="s">
        <v>16</v>
      </c>
      <c r="F22" s="47">
        <v>0</v>
      </c>
      <c r="G22" s="47">
        <v>1234</v>
      </c>
      <c r="H22" s="47">
        <f t="shared" si="7"/>
        <v>1234</v>
      </c>
    </row>
    <row r="23" spans="1:8" s="108" customFormat="1" ht="17.100000000000001" customHeight="1" x14ac:dyDescent="0.2">
      <c r="A23" s="46" t="s">
        <v>17</v>
      </c>
      <c r="B23" s="47">
        <v>2615</v>
      </c>
      <c r="C23" s="47">
        <v>21450</v>
      </c>
      <c r="D23" s="47">
        <f t="shared" si="6"/>
        <v>24065</v>
      </c>
      <c r="E23" s="46" t="s">
        <v>17</v>
      </c>
      <c r="F23" s="47">
        <v>0</v>
      </c>
      <c r="G23" s="47">
        <v>1768</v>
      </c>
      <c r="H23" s="47">
        <f t="shared" si="7"/>
        <v>1768</v>
      </c>
    </row>
    <row r="24" spans="1:8" s="108" customFormat="1" ht="17.100000000000001" customHeight="1" x14ac:dyDescent="0.2">
      <c r="A24" s="46" t="s">
        <v>18</v>
      </c>
      <c r="B24" s="47">
        <v>4941</v>
      </c>
      <c r="C24" s="47">
        <v>35894</v>
      </c>
      <c r="D24" s="47">
        <f t="shared" si="6"/>
        <v>40835</v>
      </c>
      <c r="E24" s="46" t="s">
        <v>18</v>
      </c>
      <c r="F24" s="47">
        <v>0</v>
      </c>
      <c r="G24" s="47">
        <v>4464</v>
      </c>
      <c r="H24" s="47">
        <f t="shared" si="7"/>
        <v>4464</v>
      </c>
    </row>
    <row r="25" spans="1:8" s="108" customFormat="1" ht="17.100000000000001" customHeight="1" x14ac:dyDescent="0.2">
      <c r="A25" s="46" t="s">
        <v>19</v>
      </c>
      <c r="B25" s="47">
        <v>4828</v>
      </c>
      <c r="C25" s="47">
        <v>48264</v>
      </c>
      <c r="D25" s="47">
        <f t="shared" si="6"/>
        <v>53092</v>
      </c>
      <c r="E25" s="46" t="s">
        <v>19</v>
      </c>
      <c r="F25" s="47">
        <v>9</v>
      </c>
      <c r="G25" s="47">
        <v>6132</v>
      </c>
      <c r="H25" s="47">
        <f t="shared" si="7"/>
        <v>6141</v>
      </c>
    </row>
    <row r="26" spans="1:8" s="108" customFormat="1" ht="17.100000000000001" customHeight="1" x14ac:dyDescent="0.2">
      <c r="A26" s="46" t="s">
        <v>20</v>
      </c>
      <c r="B26" s="47">
        <v>5584</v>
      </c>
      <c r="C26" s="47">
        <v>49396</v>
      </c>
      <c r="D26" s="47">
        <f t="shared" si="6"/>
        <v>54980</v>
      </c>
      <c r="E26" s="46" t="s">
        <v>20</v>
      </c>
      <c r="F26" s="47">
        <v>0</v>
      </c>
      <c r="G26" s="47">
        <v>6198</v>
      </c>
      <c r="H26" s="47">
        <f t="shared" si="7"/>
        <v>6198</v>
      </c>
    </row>
    <row r="27" spans="1:8" s="108" customFormat="1" ht="17.100000000000001" customHeight="1" x14ac:dyDescent="0.2">
      <c r="A27" s="46" t="s">
        <v>21</v>
      </c>
      <c r="B27" s="47">
        <v>2653</v>
      </c>
      <c r="C27" s="47">
        <v>25861</v>
      </c>
      <c r="D27" s="47">
        <f t="shared" si="6"/>
        <v>28514</v>
      </c>
      <c r="E27" s="46" t="s">
        <v>21</v>
      </c>
      <c r="F27" s="47">
        <v>0</v>
      </c>
      <c r="G27" s="47">
        <v>3309</v>
      </c>
      <c r="H27" s="47">
        <f t="shared" si="7"/>
        <v>3309</v>
      </c>
    </row>
    <row r="28" spans="1:8" s="108" customFormat="1" ht="17.100000000000001" customHeight="1" x14ac:dyDescent="0.2">
      <c r="A28" s="46" t="s">
        <v>22</v>
      </c>
      <c r="B28" s="47">
        <v>1571</v>
      </c>
      <c r="C28" s="47">
        <v>984</v>
      </c>
      <c r="D28" s="47">
        <f t="shared" si="6"/>
        <v>2555</v>
      </c>
      <c r="E28" s="46" t="s">
        <v>22</v>
      </c>
      <c r="F28" s="47">
        <v>0</v>
      </c>
      <c r="G28" s="47">
        <v>839</v>
      </c>
      <c r="H28" s="47">
        <f t="shared" si="7"/>
        <v>839</v>
      </c>
    </row>
    <row r="29" spans="1:8" s="108" customFormat="1" ht="17.100000000000001" customHeight="1" x14ac:dyDescent="0.2">
      <c r="A29" s="46" t="s">
        <v>23</v>
      </c>
      <c r="B29" s="47">
        <v>0</v>
      </c>
      <c r="C29" s="47">
        <v>0</v>
      </c>
      <c r="D29" s="47">
        <f t="shared" si="6"/>
        <v>0</v>
      </c>
      <c r="E29" s="46" t="s">
        <v>23</v>
      </c>
      <c r="F29" s="47">
        <v>0</v>
      </c>
      <c r="G29" s="47">
        <v>634</v>
      </c>
      <c r="H29" s="47">
        <f t="shared" si="7"/>
        <v>634</v>
      </c>
    </row>
    <row r="30" spans="1:8" s="108" customFormat="1" ht="17.100000000000001" customHeight="1" x14ac:dyDescent="0.2">
      <c r="A30" s="46" t="s">
        <v>24</v>
      </c>
      <c r="B30" s="47">
        <v>0</v>
      </c>
      <c r="C30" s="47">
        <v>0</v>
      </c>
      <c r="D30" s="47">
        <f t="shared" si="6"/>
        <v>0</v>
      </c>
      <c r="E30" s="46" t="s">
        <v>24</v>
      </c>
      <c r="F30" s="47">
        <v>0</v>
      </c>
      <c r="G30" s="47">
        <v>468</v>
      </c>
      <c r="H30" s="47">
        <f t="shared" si="7"/>
        <v>468</v>
      </c>
    </row>
    <row r="31" spans="1:8" s="108" customFormat="1" ht="17.100000000000001" customHeight="1" x14ac:dyDescent="0.3">
      <c r="A31" s="118">
        <v>2018</v>
      </c>
      <c r="B31" s="117">
        <f>SUM(B32:B43)</f>
        <v>20919</v>
      </c>
      <c r="C31" s="117">
        <f t="shared" ref="C31:D31" si="8">SUM(C32:C43)</f>
        <v>185007</v>
      </c>
      <c r="D31" s="117">
        <f t="shared" si="8"/>
        <v>205926</v>
      </c>
      <c r="E31" s="118">
        <v>2018</v>
      </c>
      <c r="F31" s="117">
        <f>SUM(F32:F43)</f>
        <v>60</v>
      </c>
      <c r="G31" s="117">
        <f t="shared" ref="G31:H31" si="9">SUM(G32:G43)</f>
        <v>21755</v>
      </c>
      <c r="H31" s="117">
        <f t="shared" si="9"/>
        <v>21815</v>
      </c>
    </row>
    <row r="32" spans="1:8" s="108" customFormat="1" ht="17.100000000000001" customHeight="1" x14ac:dyDescent="0.2">
      <c r="A32" s="46" t="s">
        <v>13</v>
      </c>
      <c r="B32" s="47">
        <v>0</v>
      </c>
      <c r="C32" s="47">
        <v>0</v>
      </c>
      <c r="D32" s="47">
        <f>SUM(B32:C32)</f>
        <v>0</v>
      </c>
      <c r="E32" s="46" t="s">
        <v>13</v>
      </c>
      <c r="F32" s="47">
        <v>0</v>
      </c>
      <c r="G32" s="47">
        <v>436</v>
      </c>
      <c r="H32" s="47">
        <f>SUM(F32:G32)</f>
        <v>436</v>
      </c>
    </row>
    <row r="33" spans="1:8" s="108" customFormat="1" ht="17.100000000000001" customHeight="1" x14ac:dyDescent="0.2">
      <c r="A33" s="46" t="s">
        <v>14</v>
      </c>
      <c r="B33" s="47">
        <v>0</v>
      </c>
      <c r="C33" s="47">
        <v>0</v>
      </c>
      <c r="D33" s="47">
        <f t="shared" ref="D33:D43" si="10">SUM(B33:C33)</f>
        <v>0</v>
      </c>
      <c r="E33" s="46" t="s">
        <v>14</v>
      </c>
      <c r="F33" s="47">
        <v>30</v>
      </c>
      <c r="G33" s="47">
        <v>473</v>
      </c>
      <c r="H33" s="47">
        <f t="shared" ref="H33:H43" si="11">SUM(F33:G33)</f>
        <v>503</v>
      </c>
    </row>
    <row r="34" spans="1:8" s="108" customFormat="1" ht="17.100000000000001" customHeight="1" x14ac:dyDescent="0.2">
      <c r="A34" s="46" t="s">
        <v>15</v>
      </c>
      <c r="B34" s="47">
        <v>0</v>
      </c>
      <c r="C34" s="47">
        <v>0</v>
      </c>
      <c r="D34" s="47">
        <f t="shared" si="10"/>
        <v>0</v>
      </c>
      <c r="E34" s="46" t="s">
        <v>15</v>
      </c>
      <c r="F34" s="47">
        <v>0</v>
      </c>
      <c r="G34" s="47">
        <v>621</v>
      </c>
      <c r="H34" s="47">
        <f t="shared" si="11"/>
        <v>621</v>
      </c>
    </row>
    <row r="35" spans="1:8" s="108" customFormat="1" ht="17.100000000000001" customHeight="1" x14ac:dyDescent="0.2">
      <c r="A35" s="46" t="s">
        <v>16</v>
      </c>
      <c r="B35" s="47">
        <v>2097</v>
      </c>
      <c r="C35" s="47">
        <v>0</v>
      </c>
      <c r="D35" s="47">
        <f t="shared" si="10"/>
        <v>2097</v>
      </c>
      <c r="E35" s="46" t="s">
        <v>16</v>
      </c>
      <c r="F35" s="47">
        <v>0</v>
      </c>
      <c r="G35" s="47">
        <v>989</v>
      </c>
      <c r="H35" s="47">
        <f t="shared" si="11"/>
        <v>989</v>
      </c>
    </row>
    <row r="36" spans="1:8" s="108" customFormat="1" ht="17.100000000000001" customHeight="1" x14ac:dyDescent="0.2">
      <c r="A36" s="46" t="s">
        <v>17</v>
      </c>
      <c r="B36" s="47">
        <v>2110</v>
      </c>
      <c r="C36" s="47">
        <v>19971</v>
      </c>
      <c r="D36" s="47">
        <f t="shared" si="10"/>
        <v>22081</v>
      </c>
      <c r="E36" s="46" t="s">
        <v>17</v>
      </c>
      <c r="F36" s="47">
        <v>0</v>
      </c>
      <c r="G36" s="47">
        <v>1466</v>
      </c>
      <c r="H36" s="47">
        <f t="shared" si="11"/>
        <v>1466</v>
      </c>
    </row>
    <row r="37" spans="1:8" s="108" customFormat="1" ht="17.100000000000001" customHeight="1" x14ac:dyDescent="0.2">
      <c r="A37" s="46" t="s">
        <v>18</v>
      </c>
      <c r="B37" s="47">
        <v>3479</v>
      </c>
      <c r="C37" s="47">
        <v>37950</v>
      </c>
      <c r="D37" s="47">
        <f t="shared" si="10"/>
        <v>41429</v>
      </c>
      <c r="E37" s="46" t="s">
        <v>18</v>
      </c>
      <c r="F37" s="47">
        <v>0</v>
      </c>
      <c r="G37" s="47">
        <v>3176</v>
      </c>
      <c r="H37" s="47">
        <f t="shared" si="11"/>
        <v>3176</v>
      </c>
    </row>
    <row r="38" spans="1:8" s="108" customFormat="1" ht="17.100000000000001" customHeight="1" x14ac:dyDescent="0.2">
      <c r="A38" s="46" t="s">
        <v>19</v>
      </c>
      <c r="B38" s="47">
        <v>4726</v>
      </c>
      <c r="C38" s="47">
        <v>48155</v>
      </c>
      <c r="D38" s="47">
        <f t="shared" si="10"/>
        <v>52881</v>
      </c>
      <c r="E38" s="46" t="s">
        <v>19</v>
      </c>
      <c r="F38" s="47">
        <v>0</v>
      </c>
      <c r="G38" s="47">
        <v>4390</v>
      </c>
      <c r="H38" s="47">
        <f t="shared" si="11"/>
        <v>4390</v>
      </c>
    </row>
    <row r="39" spans="1:8" s="108" customFormat="1" ht="17.100000000000001" customHeight="1" x14ac:dyDescent="0.2">
      <c r="A39" s="46" t="s">
        <v>20</v>
      </c>
      <c r="B39" s="47">
        <v>5223</v>
      </c>
      <c r="C39" s="47">
        <v>49960</v>
      </c>
      <c r="D39" s="47">
        <f t="shared" si="10"/>
        <v>55183</v>
      </c>
      <c r="E39" s="46" t="s">
        <v>20</v>
      </c>
      <c r="F39" s="47">
        <v>0</v>
      </c>
      <c r="G39" s="47">
        <v>5454</v>
      </c>
      <c r="H39" s="47">
        <f t="shared" si="11"/>
        <v>5454</v>
      </c>
    </row>
    <row r="40" spans="1:8" s="108" customFormat="1" ht="17.100000000000001" customHeight="1" x14ac:dyDescent="0.2">
      <c r="A40" s="46" t="s">
        <v>21</v>
      </c>
      <c r="B40" s="47">
        <v>2985</v>
      </c>
      <c r="C40" s="47">
        <v>27952</v>
      </c>
      <c r="D40" s="47">
        <f t="shared" si="10"/>
        <v>30937</v>
      </c>
      <c r="E40" s="46" t="s">
        <v>21</v>
      </c>
      <c r="F40" s="47">
        <v>0</v>
      </c>
      <c r="G40" s="47">
        <v>2699</v>
      </c>
      <c r="H40" s="47">
        <f t="shared" si="11"/>
        <v>2699</v>
      </c>
    </row>
    <row r="41" spans="1:8" s="108" customFormat="1" ht="17.100000000000001" customHeight="1" x14ac:dyDescent="0.2">
      <c r="A41" s="46" t="s">
        <v>22</v>
      </c>
      <c r="B41" s="47">
        <v>299</v>
      </c>
      <c r="C41" s="47">
        <v>1019</v>
      </c>
      <c r="D41" s="47">
        <f t="shared" si="10"/>
        <v>1318</v>
      </c>
      <c r="E41" s="46" t="s">
        <v>22</v>
      </c>
      <c r="F41" s="47">
        <v>0</v>
      </c>
      <c r="G41" s="47">
        <v>971</v>
      </c>
      <c r="H41" s="47">
        <f t="shared" si="11"/>
        <v>971</v>
      </c>
    </row>
    <row r="42" spans="1:8" s="108" customFormat="1" ht="17.100000000000001" customHeight="1" x14ac:dyDescent="0.2">
      <c r="A42" s="46" t="s">
        <v>23</v>
      </c>
      <c r="B42" s="47">
        <v>0</v>
      </c>
      <c r="C42" s="47">
        <v>0</v>
      </c>
      <c r="D42" s="47">
        <f t="shared" si="10"/>
        <v>0</v>
      </c>
      <c r="E42" s="46" t="s">
        <v>23</v>
      </c>
      <c r="F42" s="47">
        <v>0</v>
      </c>
      <c r="G42" s="47">
        <v>588</v>
      </c>
      <c r="H42" s="47">
        <f t="shared" si="11"/>
        <v>588</v>
      </c>
    </row>
    <row r="43" spans="1:8" s="108" customFormat="1" ht="17.100000000000001" customHeight="1" x14ac:dyDescent="0.2">
      <c r="A43" s="46" t="s">
        <v>24</v>
      </c>
      <c r="B43" s="47">
        <v>0</v>
      </c>
      <c r="C43" s="47">
        <v>0</v>
      </c>
      <c r="D43" s="47">
        <f t="shared" si="10"/>
        <v>0</v>
      </c>
      <c r="E43" s="46" t="s">
        <v>24</v>
      </c>
      <c r="F43" s="47">
        <v>30</v>
      </c>
      <c r="G43" s="47">
        <v>492</v>
      </c>
      <c r="H43" s="47">
        <f t="shared" si="11"/>
        <v>522</v>
      </c>
    </row>
    <row r="44" spans="1:8" s="108" customFormat="1" ht="17.100000000000001" customHeight="1" x14ac:dyDescent="0.3">
      <c r="A44" s="118">
        <v>2017</v>
      </c>
      <c r="B44" s="117">
        <f>SUM(B45:B56)</f>
        <v>15247</v>
      </c>
      <c r="C44" s="117">
        <f t="shared" ref="C44:D44" si="12">SUM(C45:C56)</f>
        <v>182459</v>
      </c>
      <c r="D44" s="117">
        <f t="shared" si="12"/>
        <v>197706</v>
      </c>
      <c r="E44" s="118">
        <v>2017</v>
      </c>
      <c r="F44" s="117">
        <f>SUM(F45:F56)</f>
        <v>32</v>
      </c>
      <c r="G44" s="117">
        <f t="shared" ref="G44:H44" si="13">SUM(G45:G56)</f>
        <v>21328</v>
      </c>
      <c r="H44" s="117">
        <f t="shared" si="13"/>
        <v>21360</v>
      </c>
    </row>
    <row r="45" spans="1:8" x14ac:dyDescent="0.3">
      <c r="A45" s="46" t="s">
        <v>13</v>
      </c>
      <c r="B45" s="47">
        <v>0</v>
      </c>
      <c r="C45" s="47">
        <v>0</v>
      </c>
      <c r="D45" s="47">
        <f>SUM(B45:C45)</f>
        <v>0</v>
      </c>
      <c r="E45" s="46" t="s">
        <v>13</v>
      </c>
      <c r="F45" s="47">
        <v>0</v>
      </c>
      <c r="G45" s="47">
        <v>296</v>
      </c>
      <c r="H45" s="47">
        <f>SUM(F45:G45)</f>
        <v>296</v>
      </c>
    </row>
    <row r="46" spans="1:8" x14ac:dyDescent="0.3">
      <c r="A46" s="46" t="s">
        <v>14</v>
      </c>
      <c r="B46" s="47">
        <v>0</v>
      </c>
      <c r="C46" s="47">
        <v>0</v>
      </c>
      <c r="D46" s="47">
        <f t="shared" ref="D46:D56" si="14">SUM(B46:C46)</f>
        <v>0</v>
      </c>
      <c r="E46" s="46" t="s">
        <v>14</v>
      </c>
      <c r="F46" s="47">
        <v>0</v>
      </c>
      <c r="G46" s="47">
        <v>420</v>
      </c>
      <c r="H46" s="47">
        <f t="shared" ref="H46:H56" si="15">SUM(F46:G46)</f>
        <v>420</v>
      </c>
    </row>
    <row r="47" spans="1:8" x14ac:dyDescent="0.3">
      <c r="A47" s="46" t="s">
        <v>15</v>
      </c>
      <c r="B47" s="47">
        <v>0</v>
      </c>
      <c r="C47" s="47">
        <v>0</v>
      </c>
      <c r="D47" s="47">
        <f t="shared" si="14"/>
        <v>0</v>
      </c>
      <c r="E47" s="46" t="s">
        <v>15</v>
      </c>
      <c r="F47" s="47">
        <v>0</v>
      </c>
      <c r="G47" s="47">
        <v>677</v>
      </c>
      <c r="H47" s="47">
        <f t="shared" si="15"/>
        <v>677</v>
      </c>
    </row>
    <row r="48" spans="1:8" x14ac:dyDescent="0.3">
      <c r="A48" s="46" t="s">
        <v>16</v>
      </c>
      <c r="B48" s="47">
        <v>1672</v>
      </c>
      <c r="C48" s="47">
        <v>0</v>
      </c>
      <c r="D48" s="47">
        <f t="shared" si="14"/>
        <v>1672</v>
      </c>
      <c r="E48" s="46" t="s">
        <v>16</v>
      </c>
      <c r="F48" s="47">
        <v>0</v>
      </c>
      <c r="G48" s="47">
        <v>928</v>
      </c>
      <c r="H48" s="47">
        <f t="shared" si="15"/>
        <v>928</v>
      </c>
    </row>
    <row r="49" spans="1:8" x14ac:dyDescent="0.3">
      <c r="A49" s="46" t="s">
        <v>17</v>
      </c>
      <c r="B49" s="47">
        <v>1608</v>
      </c>
      <c r="C49" s="47">
        <v>18883</v>
      </c>
      <c r="D49" s="47">
        <f t="shared" si="14"/>
        <v>20491</v>
      </c>
      <c r="E49" s="46" t="s">
        <v>17</v>
      </c>
      <c r="F49" s="47">
        <v>0</v>
      </c>
      <c r="G49" s="47">
        <v>1540</v>
      </c>
      <c r="H49" s="47">
        <f t="shared" si="15"/>
        <v>1540</v>
      </c>
    </row>
    <row r="50" spans="1:8" x14ac:dyDescent="0.3">
      <c r="A50" s="46" t="s">
        <v>18</v>
      </c>
      <c r="B50" s="47">
        <v>2334</v>
      </c>
      <c r="C50" s="47">
        <v>36430</v>
      </c>
      <c r="D50" s="47">
        <f t="shared" si="14"/>
        <v>38764</v>
      </c>
      <c r="E50" s="46" t="s">
        <v>18</v>
      </c>
      <c r="F50" s="47">
        <v>0</v>
      </c>
      <c r="G50" s="47">
        <v>3426</v>
      </c>
      <c r="H50" s="47">
        <f t="shared" si="15"/>
        <v>3426</v>
      </c>
    </row>
    <row r="51" spans="1:8" x14ac:dyDescent="0.3">
      <c r="A51" s="46" t="s">
        <v>19</v>
      </c>
      <c r="B51" s="47">
        <v>3821</v>
      </c>
      <c r="C51" s="47">
        <v>46926</v>
      </c>
      <c r="D51" s="47">
        <f t="shared" si="14"/>
        <v>50747</v>
      </c>
      <c r="E51" s="46" t="s">
        <v>19</v>
      </c>
      <c r="F51" s="47">
        <v>0</v>
      </c>
      <c r="G51" s="47">
        <v>4973</v>
      </c>
      <c r="H51" s="47">
        <f t="shared" si="15"/>
        <v>4973</v>
      </c>
    </row>
    <row r="52" spans="1:8" x14ac:dyDescent="0.3">
      <c r="A52" s="46" t="s">
        <v>20</v>
      </c>
      <c r="B52" s="47">
        <v>2931</v>
      </c>
      <c r="C52" s="47">
        <v>48878</v>
      </c>
      <c r="D52" s="47">
        <f t="shared" si="14"/>
        <v>51809</v>
      </c>
      <c r="E52" s="46" t="s">
        <v>20</v>
      </c>
      <c r="F52" s="47">
        <v>0</v>
      </c>
      <c r="G52" s="47">
        <v>4595</v>
      </c>
      <c r="H52" s="47">
        <f t="shared" si="15"/>
        <v>4595</v>
      </c>
    </row>
    <row r="53" spans="1:8" x14ac:dyDescent="0.3">
      <c r="A53" s="46" t="s">
        <v>21</v>
      </c>
      <c r="B53" s="47">
        <v>2508</v>
      </c>
      <c r="C53" s="47">
        <v>30088</v>
      </c>
      <c r="D53" s="47">
        <f t="shared" si="14"/>
        <v>32596</v>
      </c>
      <c r="E53" s="46" t="s">
        <v>21</v>
      </c>
      <c r="F53" s="47">
        <v>0</v>
      </c>
      <c r="G53" s="47">
        <v>2648</v>
      </c>
      <c r="H53" s="47">
        <f t="shared" si="15"/>
        <v>2648</v>
      </c>
    </row>
    <row r="54" spans="1:8" x14ac:dyDescent="0.3">
      <c r="A54" s="46" t="s">
        <v>22</v>
      </c>
      <c r="B54" s="47">
        <v>373</v>
      </c>
      <c r="C54" s="47">
        <v>1254</v>
      </c>
      <c r="D54" s="47">
        <f t="shared" si="14"/>
        <v>1627</v>
      </c>
      <c r="E54" s="46" t="s">
        <v>22</v>
      </c>
      <c r="F54" s="47">
        <v>0</v>
      </c>
      <c r="G54" s="47">
        <v>877</v>
      </c>
      <c r="H54" s="47">
        <f t="shared" si="15"/>
        <v>877</v>
      </c>
    </row>
    <row r="55" spans="1:8" x14ac:dyDescent="0.3">
      <c r="A55" s="46" t="s">
        <v>23</v>
      </c>
      <c r="B55" s="47">
        <v>0</v>
      </c>
      <c r="C55" s="47">
        <v>0</v>
      </c>
      <c r="D55" s="47">
        <f t="shared" si="14"/>
        <v>0</v>
      </c>
      <c r="E55" s="46" t="s">
        <v>23</v>
      </c>
      <c r="F55" s="47">
        <v>32</v>
      </c>
      <c r="G55" s="47">
        <v>488</v>
      </c>
      <c r="H55" s="47">
        <f t="shared" si="15"/>
        <v>520</v>
      </c>
    </row>
    <row r="56" spans="1:8" x14ac:dyDescent="0.3">
      <c r="A56" s="46" t="s">
        <v>24</v>
      </c>
      <c r="B56" s="47">
        <v>0</v>
      </c>
      <c r="C56" s="47">
        <v>0</v>
      </c>
      <c r="D56" s="47">
        <f t="shared" si="14"/>
        <v>0</v>
      </c>
      <c r="E56" s="46" t="s">
        <v>24</v>
      </c>
      <c r="F56" s="47">
        <v>0</v>
      </c>
      <c r="G56" s="47">
        <v>460</v>
      </c>
      <c r="H56" s="47">
        <f t="shared" si="15"/>
        <v>460</v>
      </c>
    </row>
    <row r="57" spans="1:8" s="108" customFormat="1" ht="17.100000000000001" customHeight="1" x14ac:dyDescent="0.3">
      <c r="A57" s="118">
        <v>2016</v>
      </c>
      <c r="B57" s="117">
        <f>SUM(B58:B69)</f>
        <v>11002</v>
      </c>
      <c r="C57" s="117">
        <f>SUM(C58:C69)</f>
        <v>175866</v>
      </c>
      <c r="D57" s="117">
        <f>SUM(D58:D69)</f>
        <v>186868</v>
      </c>
      <c r="E57" s="118">
        <v>2016</v>
      </c>
      <c r="F57" s="117">
        <f>SUM(F58:F69)</f>
        <v>70</v>
      </c>
      <c r="G57" s="117">
        <f>SUM(G58:G69)</f>
        <v>20768</v>
      </c>
      <c r="H57" s="117">
        <f>SUM(H58:H69)</f>
        <v>20838</v>
      </c>
    </row>
    <row r="58" spans="1:8" x14ac:dyDescent="0.3">
      <c r="A58" s="46" t="s">
        <v>13</v>
      </c>
      <c r="B58" s="47">
        <v>0</v>
      </c>
      <c r="C58" s="47">
        <v>8</v>
      </c>
      <c r="D58" s="47">
        <v>8</v>
      </c>
      <c r="E58" s="46" t="s">
        <v>13</v>
      </c>
      <c r="F58" s="47">
        <v>0</v>
      </c>
      <c r="G58" s="47">
        <v>206</v>
      </c>
      <c r="H58" s="47">
        <v>206</v>
      </c>
    </row>
    <row r="59" spans="1:8" x14ac:dyDescent="0.3">
      <c r="A59" s="46" t="s">
        <v>14</v>
      </c>
      <c r="B59" s="47">
        <v>0</v>
      </c>
      <c r="C59" s="47">
        <v>0</v>
      </c>
      <c r="D59" s="47">
        <v>0</v>
      </c>
      <c r="E59" s="46" t="s">
        <v>14</v>
      </c>
      <c r="F59" s="47">
        <v>0</v>
      </c>
      <c r="G59" s="47">
        <v>274</v>
      </c>
      <c r="H59" s="47">
        <v>274</v>
      </c>
    </row>
    <row r="60" spans="1:8" x14ac:dyDescent="0.3">
      <c r="A60" s="46" t="s">
        <v>15</v>
      </c>
      <c r="B60" s="47">
        <v>0</v>
      </c>
      <c r="C60" s="47">
        <v>0</v>
      </c>
      <c r="D60" s="47">
        <v>0</v>
      </c>
      <c r="E60" s="46" t="s">
        <v>15</v>
      </c>
      <c r="F60" s="47">
        <v>0</v>
      </c>
      <c r="G60" s="47">
        <v>371</v>
      </c>
      <c r="H60" s="47">
        <v>371</v>
      </c>
    </row>
    <row r="61" spans="1:8" x14ac:dyDescent="0.3">
      <c r="A61" s="46" t="s">
        <v>16</v>
      </c>
      <c r="B61" s="47">
        <v>1513</v>
      </c>
      <c r="C61" s="47">
        <v>81</v>
      </c>
      <c r="D61" s="47">
        <v>1594</v>
      </c>
      <c r="E61" s="46" t="s">
        <v>16</v>
      </c>
      <c r="F61" s="47">
        <v>0</v>
      </c>
      <c r="G61" s="47">
        <v>868</v>
      </c>
      <c r="H61" s="47">
        <v>868</v>
      </c>
    </row>
    <row r="62" spans="1:8" x14ac:dyDescent="0.3">
      <c r="A62" s="46" t="s">
        <v>17</v>
      </c>
      <c r="B62" s="47">
        <v>1038</v>
      </c>
      <c r="C62" s="47">
        <v>17964</v>
      </c>
      <c r="D62" s="47">
        <v>19002</v>
      </c>
      <c r="E62" s="46" t="s">
        <v>17</v>
      </c>
      <c r="F62" s="47">
        <v>0</v>
      </c>
      <c r="G62" s="47">
        <v>1395</v>
      </c>
      <c r="H62" s="47">
        <v>1395</v>
      </c>
    </row>
    <row r="63" spans="1:8" x14ac:dyDescent="0.3">
      <c r="A63" s="46" t="s">
        <v>18</v>
      </c>
      <c r="B63" s="47">
        <v>1612</v>
      </c>
      <c r="C63" s="47">
        <v>31676</v>
      </c>
      <c r="D63" s="47">
        <v>33288</v>
      </c>
      <c r="E63" s="46" t="s">
        <v>18</v>
      </c>
      <c r="F63" s="47">
        <v>0</v>
      </c>
      <c r="G63" s="47">
        <v>3218</v>
      </c>
      <c r="H63" s="47">
        <v>3218</v>
      </c>
    </row>
    <row r="64" spans="1:8" x14ac:dyDescent="0.3">
      <c r="A64" s="46" t="s">
        <v>19</v>
      </c>
      <c r="B64" s="47">
        <v>2875</v>
      </c>
      <c r="C64" s="47">
        <v>46305</v>
      </c>
      <c r="D64" s="47">
        <v>49180</v>
      </c>
      <c r="E64" s="46" t="s">
        <v>19</v>
      </c>
      <c r="F64" s="47">
        <v>3</v>
      </c>
      <c r="G64" s="47">
        <v>5181</v>
      </c>
      <c r="H64" s="47">
        <v>5184</v>
      </c>
    </row>
    <row r="65" spans="1:8" x14ac:dyDescent="0.3">
      <c r="A65" s="46" t="s">
        <v>20</v>
      </c>
      <c r="B65" s="47">
        <v>2197</v>
      </c>
      <c r="C65" s="47">
        <v>49098</v>
      </c>
      <c r="D65" s="47">
        <v>51295</v>
      </c>
      <c r="E65" s="46" t="s">
        <v>20</v>
      </c>
      <c r="F65" s="47">
        <v>0</v>
      </c>
      <c r="G65" s="47">
        <v>5084</v>
      </c>
      <c r="H65" s="47">
        <v>5084</v>
      </c>
    </row>
    <row r="66" spans="1:8" x14ac:dyDescent="0.3">
      <c r="A66" s="46" t="s">
        <v>21</v>
      </c>
      <c r="B66" s="47">
        <v>1631</v>
      </c>
      <c r="C66" s="47">
        <v>30112</v>
      </c>
      <c r="D66" s="47">
        <v>31743</v>
      </c>
      <c r="E66" s="46" t="s">
        <v>21</v>
      </c>
      <c r="F66" s="47">
        <v>67</v>
      </c>
      <c r="G66" s="47">
        <v>2993</v>
      </c>
      <c r="H66" s="47">
        <v>3060</v>
      </c>
    </row>
    <row r="67" spans="1:8" x14ac:dyDescent="0.3">
      <c r="A67" s="46" t="s">
        <v>22</v>
      </c>
      <c r="B67" s="47">
        <v>24</v>
      </c>
      <c r="C67" s="47">
        <v>622</v>
      </c>
      <c r="D67" s="47">
        <v>646</v>
      </c>
      <c r="E67" s="46" t="s">
        <v>22</v>
      </c>
      <c r="F67" s="47">
        <v>0</v>
      </c>
      <c r="G67" s="47">
        <v>585</v>
      </c>
      <c r="H67" s="47">
        <v>585</v>
      </c>
    </row>
    <row r="68" spans="1:8" x14ac:dyDescent="0.3">
      <c r="A68" s="46" t="s">
        <v>23</v>
      </c>
      <c r="B68" s="47">
        <v>0</v>
      </c>
      <c r="C68" s="47">
        <v>0</v>
      </c>
      <c r="D68" s="47">
        <v>0</v>
      </c>
      <c r="E68" s="46" t="s">
        <v>23</v>
      </c>
      <c r="F68" s="47">
        <v>0</v>
      </c>
      <c r="G68" s="47">
        <v>241</v>
      </c>
      <c r="H68" s="47">
        <v>241</v>
      </c>
    </row>
    <row r="69" spans="1:8" x14ac:dyDescent="0.3">
      <c r="A69" s="46" t="s">
        <v>24</v>
      </c>
      <c r="B69" s="47">
        <v>112</v>
      </c>
      <c r="C69" s="47">
        <v>0</v>
      </c>
      <c r="D69" s="47">
        <v>112</v>
      </c>
      <c r="E69" s="46" t="s">
        <v>24</v>
      </c>
      <c r="F69" s="47">
        <v>0</v>
      </c>
      <c r="G69" s="47">
        <v>352</v>
      </c>
      <c r="H69" s="47">
        <v>352</v>
      </c>
    </row>
    <row r="70" spans="1:8" s="108" customFormat="1" ht="17.100000000000001" customHeight="1" x14ac:dyDescent="0.3">
      <c r="A70" s="100">
        <v>2015</v>
      </c>
      <c r="B70" s="117">
        <f>SUM(B71:B82)</f>
        <v>11881</v>
      </c>
      <c r="C70" s="117">
        <f t="shared" ref="C70:D70" si="16">SUM(C71:C82)</f>
        <v>159492</v>
      </c>
      <c r="D70" s="117">
        <f t="shared" si="16"/>
        <v>171373</v>
      </c>
      <c r="E70" s="100">
        <v>2015</v>
      </c>
      <c r="F70" s="117">
        <f>SUM(F71:F82)</f>
        <v>296</v>
      </c>
      <c r="G70" s="117">
        <f t="shared" ref="G70:H70" si="17">SUM(G71:G82)</f>
        <v>16048</v>
      </c>
      <c r="H70" s="117">
        <f t="shared" si="17"/>
        <v>16344</v>
      </c>
    </row>
    <row r="71" spans="1:8" x14ac:dyDescent="0.3">
      <c r="A71" s="46" t="s">
        <v>13</v>
      </c>
      <c r="B71" s="47">
        <v>0</v>
      </c>
      <c r="C71" s="47">
        <v>0</v>
      </c>
      <c r="D71" s="47">
        <f>SUM(B71:C71)</f>
        <v>0</v>
      </c>
      <c r="E71" s="46" t="s">
        <v>13</v>
      </c>
      <c r="F71" s="47">
        <v>40</v>
      </c>
      <c r="G71" s="47">
        <v>255</v>
      </c>
      <c r="H71" s="47">
        <f>SUM(F71:G71)</f>
        <v>295</v>
      </c>
    </row>
    <row r="72" spans="1:8" x14ac:dyDescent="0.3">
      <c r="A72" s="46" t="s">
        <v>14</v>
      </c>
      <c r="B72" s="47">
        <v>0</v>
      </c>
      <c r="C72" s="47">
        <v>0</v>
      </c>
      <c r="D72" s="47">
        <f t="shared" ref="D72:D82" si="18">SUM(B72:C72)</f>
        <v>0</v>
      </c>
      <c r="E72" s="46" t="s">
        <v>14</v>
      </c>
      <c r="F72" s="47">
        <v>0</v>
      </c>
      <c r="G72" s="47">
        <v>243</v>
      </c>
      <c r="H72" s="47">
        <f t="shared" ref="H72:H82" si="19">SUM(F72:G72)</f>
        <v>243</v>
      </c>
    </row>
    <row r="73" spans="1:8" x14ac:dyDescent="0.3">
      <c r="A73" s="46" t="s">
        <v>15</v>
      </c>
      <c r="B73" s="47">
        <v>2</v>
      </c>
      <c r="C73" s="47">
        <v>0</v>
      </c>
      <c r="D73" s="47">
        <f t="shared" si="18"/>
        <v>2</v>
      </c>
      <c r="E73" s="46" t="s">
        <v>15</v>
      </c>
      <c r="F73" s="47">
        <v>0</v>
      </c>
      <c r="G73" s="47">
        <v>306</v>
      </c>
      <c r="H73" s="47">
        <f t="shared" si="19"/>
        <v>306</v>
      </c>
    </row>
    <row r="74" spans="1:8" x14ac:dyDescent="0.3">
      <c r="A74" s="46" t="s">
        <v>16</v>
      </c>
      <c r="B74" s="47">
        <v>786</v>
      </c>
      <c r="C74" s="47">
        <v>2</v>
      </c>
      <c r="D74" s="47">
        <f t="shared" si="18"/>
        <v>788</v>
      </c>
      <c r="E74" s="46" t="s">
        <v>16</v>
      </c>
      <c r="F74" s="47">
        <v>0</v>
      </c>
      <c r="G74" s="47">
        <v>912</v>
      </c>
      <c r="H74" s="47">
        <f t="shared" si="19"/>
        <v>912</v>
      </c>
    </row>
    <row r="75" spans="1:8" x14ac:dyDescent="0.3">
      <c r="A75" s="46" t="s">
        <v>17</v>
      </c>
      <c r="B75" s="47">
        <v>2000</v>
      </c>
      <c r="C75" s="47">
        <v>17070</v>
      </c>
      <c r="D75" s="47">
        <f t="shared" si="18"/>
        <v>19070</v>
      </c>
      <c r="E75" s="46" t="s">
        <v>17</v>
      </c>
      <c r="F75" s="47">
        <v>0</v>
      </c>
      <c r="G75" s="47">
        <v>1509</v>
      </c>
      <c r="H75" s="47">
        <f t="shared" si="19"/>
        <v>1509</v>
      </c>
    </row>
    <row r="76" spans="1:8" x14ac:dyDescent="0.3">
      <c r="A76" s="46" t="s">
        <v>18</v>
      </c>
      <c r="B76" s="47">
        <v>2013</v>
      </c>
      <c r="C76" s="47">
        <v>30736</v>
      </c>
      <c r="D76" s="47">
        <f t="shared" si="18"/>
        <v>32749</v>
      </c>
      <c r="E76" s="46" t="s">
        <v>18</v>
      </c>
      <c r="F76" s="47">
        <v>0</v>
      </c>
      <c r="G76" s="47">
        <v>1556</v>
      </c>
      <c r="H76" s="47">
        <f t="shared" si="19"/>
        <v>1556</v>
      </c>
    </row>
    <row r="77" spans="1:8" x14ac:dyDescent="0.3">
      <c r="A77" s="46" t="s">
        <v>19</v>
      </c>
      <c r="B77" s="47">
        <v>2571</v>
      </c>
      <c r="C77" s="47">
        <v>42467</v>
      </c>
      <c r="D77" s="47">
        <f t="shared" si="18"/>
        <v>45038</v>
      </c>
      <c r="E77" s="46" t="s">
        <v>19</v>
      </c>
      <c r="F77" s="47">
        <v>99</v>
      </c>
      <c r="G77" s="47">
        <v>1802</v>
      </c>
      <c r="H77" s="47">
        <f t="shared" si="19"/>
        <v>1901</v>
      </c>
    </row>
    <row r="78" spans="1:8" x14ac:dyDescent="0.3">
      <c r="A78" s="46" t="s">
        <v>20</v>
      </c>
      <c r="B78" s="47">
        <v>2217</v>
      </c>
      <c r="C78" s="47">
        <v>44626</v>
      </c>
      <c r="D78" s="47">
        <f t="shared" si="18"/>
        <v>46843</v>
      </c>
      <c r="E78" s="46" t="s">
        <v>20</v>
      </c>
      <c r="F78" s="47">
        <v>157</v>
      </c>
      <c r="G78" s="47">
        <v>5659</v>
      </c>
      <c r="H78" s="47">
        <f t="shared" si="19"/>
        <v>5816</v>
      </c>
    </row>
    <row r="79" spans="1:8" x14ac:dyDescent="0.3">
      <c r="A79" s="46" t="s">
        <v>21</v>
      </c>
      <c r="B79" s="47">
        <v>1942</v>
      </c>
      <c r="C79" s="47">
        <v>24361</v>
      </c>
      <c r="D79" s="47">
        <f t="shared" si="18"/>
        <v>26303</v>
      </c>
      <c r="E79" s="46" t="s">
        <v>21</v>
      </c>
      <c r="F79" s="47">
        <v>0</v>
      </c>
      <c r="G79" s="47">
        <v>2916</v>
      </c>
      <c r="H79" s="47">
        <f t="shared" si="19"/>
        <v>2916</v>
      </c>
    </row>
    <row r="80" spans="1:8" x14ac:dyDescent="0.3">
      <c r="A80" s="46" t="s">
        <v>22</v>
      </c>
      <c r="B80" s="47">
        <v>350</v>
      </c>
      <c r="C80" s="47">
        <v>230</v>
      </c>
      <c r="D80" s="47">
        <f t="shared" si="18"/>
        <v>580</v>
      </c>
      <c r="E80" s="46" t="s">
        <v>22</v>
      </c>
      <c r="F80" s="47">
        <v>0</v>
      </c>
      <c r="G80" s="47">
        <v>530</v>
      </c>
      <c r="H80" s="47">
        <f t="shared" si="19"/>
        <v>530</v>
      </c>
    </row>
    <row r="81" spans="1:8" x14ac:dyDescent="0.3">
      <c r="A81" s="46" t="s">
        <v>23</v>
      </c>
      <c r="B81" s="47">
        <v>0</v>
      </c>
      <c r="C81" s="47">
        <v>0</v>
      </c>
      <c r="D81" s="47">
        <f t="shared" si="18"/>
        <v>0</v>
      </c>
      <c r="E81" s="46" t="s">
        <v>23</v>
      </c>
      <c r="F81" s="47">
        <v>0</v>
      </c>
      <c r="G81" s="47">
        <v>198</v>
      </c>
      <c r="H81" s="47">
        <f t="shared" si="19"/>
        <v>198</v>
      </c>
    </row>
    <row r="82" spans="1:8" x14ac:dyDescent="0.3">
      <c r="A82" s="46" t="s">
        <v>24</v>
      </c>
      <c r="B82" s="47">
        <v>0</v>
      </c>
      <c r="C82" s="47">
        <v>0</v>
      </c>
      <c r="D82" s="47">
        <f t="shared" si="18"/>
        <v>0</v>
      </c>
      <c r="E82" s="46" t="s">
        <v>24</v>
      </c>
      <c r="F82" s="47">
        <v>0</v>
      </c>
      <c r="G82" s="47">
        <v>162</v>
      </c>
      <c r="H82" s="47">
        <f t="shared" si="19"/>
        <v>162</v>
      </c>
    </row>
    <row r="83" spans="1:8" s="108" customFormat="1" ht="17.100000000000001" customHeight="1" x14ac:dyDescent="0.3">
      <c r="A83" s="100">
        <v>2014</v>
      </c>
      <c r="B83" s="117">
        <f>SUM(B84:B95)</f>
        <v>32346</v>
      </c>
      <c r="C83" s="117">
        <f t="shared" ref="C83" si="20">SUM(C84:C95)</f>
        <v>141609</v>
      </c>
      <c r="D83" s="117">
        <f>SUM(D84:D95)</f>
        <v>173955</v>
      </c>
      <c r="E83" s="100">
        <v>2014</v>
      </c>
      <c r="F83" s="117">
        <f>SUM(F84:F95)</f>
        <v>581</v>
      </c>
      <c r="G83" s="117">
        <f t="shared" ref="G83:H83" si="21">SUM(G84:G95)</f>
        <v>15575</v>
      </c>
      <c r="H83" s="117">
        <f t="shared" si="21"/>
        <v>16156</v>
      </c>
    </row>
    <row r="84" spans="1:8" x14ac:dyDescent="0.3">
      <c r="A84" s="46" t="s">
        <v>13</v>
      </c>
      <c r="B84" s="47">
        <v>0</v>
      </c>
      <c r="C84" s="47">
        <v>0</v>
      </c>
      <c r="D84" s="47">
        <f>SUM(B84:C84)</f>
        <v>0</v>
      </c>
      <c r="E84" s="46" t="s">
        <v>13</v>
      </c>
      <c r="F84" s="47">
        <v>0</v>
      </c>
      <c r="G84" s="47">
        <v>193</v>
      </c>
      <c r="H84" s="47">
        <f>SUM(F84:G84)</f>
        <v>193</v>
      </c>
    </row>
    <row r="85" spans="1:8" x14ac:dyDescent="0.3">
      <c r="A85" s="46" t="s">
        <v>14</v>
      </c>
      <c r="B85" s="47">
        <v>0</v>
      </c>
      <c r="C85" s="47">
        <v>0</v>
      </c>
      <c r="D85" s="47">
        <f t="shared" ref="D85:D95" si="22">SUM(B85:C85)</f>
        <v>0</v>
      </c>
      <c r="E85" s="46" t="s">
        <v>14</v>
      </c>
      <c r="F85" s="47">
        <v>0</v>
      </c>
      <c r="G85" s="47">
        <v>207</v>
      </c>
      <c r="H85" s="47">
        <f t="shared" ref="H85:H95" si="23">SUM(F85:G85)</f>
        <v>207</v>
      </c>
    </row>
    <row r="86" spans="1:8" x14ac:dyDescent="0.3">
      <c r="A86" s="46" t="s">
        <v>15</v>
      </c>
      <c r="B86" s="47">
        <v>0</v>
      </c>
      <c r="C86" s="47">
        <v>0</v>
      </c>
      <c r="D86" s="47">
        <f t="shared" si="22"/>
        <v>0</v>
      </c>
      <c r="E86" s="46" t="s">
        <v>15</v>
      </c>
      <c r="F86" s="47">
        <v>0</v>
      </c>
      <c r="G86" s="47">
        <v>304</v>
      </c>
      <c r="H86" s="47">
        <f t="shared" si="23"/>
        <v>304</v>
      </c>
    </row>
    <row r="87" spans="1:8" x14ac:dyDescent="0.3">
      <c r="A87" s="46" t="s">
        <v>16</v>
      </c>
      <c r="B87" s="47">
        <v>2031</v>
      </c>
      <c r="C87" s="47">
        <v>5</v>
      </c>
      <c r="D87" s="47">
        <f t="shared" si="22"/>
        <v>2036</v>
      </c>
      <c r="E87" s="46" t="s">
        <v>16</v>
      </c>
      <c r="F87" s="47">
        <v>0</v>
      </c>
      <c r="G87" s="47">
        <v>768</v>
      </c>
      <c r="H87" s="47">
        <f t="shared" si="23"/>
        <v>768</v>
      </c>
    </row>
    <row r="88" spans="1:8" x14ac:dyDescent="0.3">
      <c r="A88" s="46" t="s">
        <v>17</v>
      </c>
      <c r="B88" s="47">
        <v>4024</v>
      </c>
      <c r="C88" s="47">
        <v>15350</v>
      </c>
      <c r="D88" s="47">
        <f t="shared" si="22"/>
        <v>19374</v>
      </c>
      <c r="E88" s="46" t="s">
        <v>17</v>
      </c>
      <c r="F88" s="47">
        <v>0</v>
      </c>
      <c r="G88" s="47">
        <v>1164</v>
      </c>
      <c r="H88" s="47">
        <f t="shared" si="23"/>
        <v>1164</v>
      </c>
    </row>
    <row r="89" spans="1:8" x14ac:dyDescent="0.3">
      <c r="A89" s="46" t="s">
        <v>18</v>
      </c>
      <c r="B89" s="47">
        <v>5450</v>
      </c>
      <c r="C89" s="47">
        <v>28104</v>
      </c>
      <c r="D89" s="47">
        <f t="shared" si="22"/>
        <v>33554</v>
      </c>
      <c r="E89" s="46" t="s">
        <v>18</v>
      </c>
      <c r="F89" s="47">
        <v>0</v>
      </c>
      <c r="G89" s="47">
        <v>2327</v>
      </c>
      <c r="H89" s="47">
        <f t="shared" si="23"/>
        <v>2327</v>
      </c>
    </row>
    <row r="90" spans="1:8" x14ac:dyDescent="0.3">
      <c r="A90" s="46" t="s">
        <v>19</v>
      </c>
      <c r="B90" s="47">
        <v>8299</v>
      </c>
      <c r="C90" s="47">
        <v>35493</v>
      </c>
      <c r="D90" s="47">
        <f t="shared" si="22"/>
        <v>43792</v>
      </c>
      <c r="E90" s="46" t="s">
        <v>19</v>
      </c>
      <c r="F90" s="47">
        <v>173</v>
      </c>
      <c r="G90" s="47">
        <v>3835</v>
      </c>
      <c r="H90" s="47">
        <f t="shared" si="23"/>
        <v>4008</v>
      </c>
    </row>
    <row r="91" spans="1:8" x14ac:dyDescent="0.3">
      <c r="A91" s="46" t="s">
        <v>20</v>
      </c>
      <c r="B91" s="47">
        <v>7933</v>
      </c>
      <c r="C91" s="47">
        <v>40120</v>
      </c>
      <c r="D91" s="47">
        <f t="shared" si="22"/>
        <v>48053</v>
      </c>
      <c r="E91" s="46" t="s">
        <v>20</v>
      </c>
      <c r="F91" s="47">
        <v>328</v>
      </c>
      <c r="G91" s="47">
        <v>4042</v>
      </c>
      <c r="H91" s="47">
        <f t="shared" si="23"/>
        <v>4370</v>
      </c>
    </row>
    <row r="92" spans="1:8" x14ac:dyDescent="0.3">
      <c r="A92" s="46" t="s">
        <v>21</v>
      </c>
      <c r="B92" s="47">
        <v>4508</v>
      </c>
      <c r="C92" s="47">
        <v>22328</v>
      </c>
      <c r="D92" s="47">
        <f t="shared" si="22"/>
        <v>26836</v>
      </c>
      <c r="E92" s="46" t="s">
        <v>21</v>
      </c>
      <c r="F92" s="47">
        <v>50</v>
      </c>
      <c r="G92" s="47">
        <v>1709</v>
      </c>
      <c r="H92" s="47">
        <f t="shared" si="23"/>
        <v>1759</v>
      </c>
    </row>
    <row r="93" spans="1:8" x14ac:dyDescent="0.3">
      <c r="A93" s="46" t="s">
        <v>22</v>
      </c>
      <c r="B93" s="47">
        <v>101</v>
      </c>
      <c r="C93" s="47">
        <v>209</v>
      </c>
      <c r="D93" s="47">
        <f t="shared" si="22"/>
        <v>310</v>
      </c>
      <c r="E93" s="46" t="s">
        <v>22</v>
      </c>
      <c r="F93" s="47">
        <v>0</v>
      </c>
      <c r="G93" s="47">
        <v>681</v>
      </c>
      <c r="H93" s="47">
        <f t="shared" si="23"/>
        <v>681</v>
      </c>
    </row>
    <row r="94" spans="1:8" x14ac:dyDescent="0.3">
      <c r="A94" s="46" t="s">
        <v>23</v>
      </c>
      <c r="B94" s="47">
        <v>0</v>
      </c>
      <c r="C94" s="47">
        <v>0</v>
      </c>
      <c r="D94" s="47">
        <f t="shared" si="22"/>
        <v>0</v>
      </c>
      <c r="E94" s="46" t="s">
        <v>23</v>
      </c>
      <c r="F94" s="47">
        <v>0</v>
      </c>
      <c r="G94" s="47">
        <v>184</v>
      </c>
      <c r="H94" s="47">
        <f t="shared" si="23"/>
        <v>184</v>
      </c>
    </row>
    <row r="95" spans="1:8" x14ac:dyDescent="0.3">
      <c r="A95" s="46" t="s">
        <v>24</v>
      </c>
      <c r="B95" s="47">
        <v>0</v>
      </c>
      <c r="C95" s="47">
        <v>0</v>
      </c>
      <c r="D95" s="47">
        <f t="shared" si="22"/>
        <v>0</v>
      </c>
      <c r="E95" s="46" t="s">
        <v>24</v>
      </c>
      <c r="F95" s="47">
        <v>30</v>
      </c>
      <c r="G95" s="47">
        <v>161</v>
      </c>
      <c r="H95" s="47">
        <f t="shared" si="23"/>
        <v>191</v>
      </c>
    </row>
    <row r="96" spans="1:8" s="108" customFormat="1" ht="17.100000000000001" customHeight="1" x14ac:dyDescent="0.3">
      <c r="A96" s="100">
        <v>2013</v>
      </c>
      <c r="B96" s="117">
        <f>SUM(B97:B108)</f>
        <v>34986</v>
      </c>
      <c r="C96" s="117">
        <f t="shared" ref="C96:D96" si="24">SUM(C97:C108)</f>
        <v>119070</v>
      </c>
      <c r="D96" s="117">
        <f t="shared" si="24"/>
        <v>154056</v>
      </c>
      <c r="E96" s="100">
        <v>2013</v>
      </c>
      <c r="F96" s="117">
        <f>SUM(F97:F108)</f>
        <v>8</v>
      </c>
      <c r="G96" s="117">
        <f t="shared" ref="G96:H96" si="25">SUM(G97:G108)</f>
        <v>11819</v>
      </c>
      <c r="H96" s="117">
        <f t="shared" si="25"/>
        <v>11827</v>
      </c>
    </row>
    <row r="97" spans="1:8" x14ac:dyDescent="0.3">
      <c r="A97" s="46" t="s">
        <v>13</v>
      </c>
      <c r="B97" s="47">
        <v>0</v>
      </c>
      <c r="C97" s="47">
        <v>0</v>
      </c>
      <c r="D97" s="47">
        <f>SUM(B97:C97)</f>
        <v>0</v>
      </c>
      <c r="E97" s="46" t="s">
        <v>13</v>
      </c>
      <c r="F97" s="47">
        <v>0</v>
      </c>
      <c r="G97" s="47">
        <v>178</v>
      </c>
      <c r="H97" s="47">
        <f>SUM(F97:G97)</f>
        <v>178</v>
      </c>
    </row>
    <row r="98" spans="1:8" x14ac:dyDescent="0.3">
      <c r="A98" s="46" t="s">
        <v>14</v>
      </c>
      <c r="B98" s="47">
        <v>0</v>
      </c>
      <c r="C98" s="47">
        <v>0</v>
      </c>
      <c r="D98" s="47">
        <f t="shared" ref="D98:D108" si="26">SUM(B98:C98)</f>
        <v>0</v>
      </c>
      <c r="E98" s="46" t="s">
        <v>14</v>
      </c>
      <c r="F98" s="47">
        <v>0</v>
      </c>
      <c r="G98" s="47">
        <v>213</v>
      </c>
      <c r="H98" s="47">
        <f t="shared" ref="H98:H108" si="27">SUM(F98:G98)</f>
        <v>213</v>
      </c>
    </row>
    <row r="99" spans="1:8" x14ac:dyDescent="0.3">
      <c r="A99" s="46" t="s">
        <v>15</v>
      </c>
      <c r="B99" s="47">
        <v>372</v>
      </c>
      <c r="C99" s="47">
        <v>7</v>
      </c>
      <c r="D99" s="47">
        <f t="shared" si="26"/>
        <v>379</v>
      </c>
      <c r="E99" s="46" t="s">
        <v>15</v>
      </c>
      <c r="F99" s="47">
        <v>0</v>
      </c>
      <c r="G99" s="47">
        <v>265</v>
      </c>
      <c r="H99" s="47">
        <f t="shared" si="27"/>
        <v>265</v>
      </c>
    </row>
    <row r="100" spans="1:8" x14ac:dyDescent="0.3">
      <c r="A100" s="46" t="s">
        <v>16</v>
      </c>
      <c r="B100" s="47">
        <v>3753</v>
      </c>
      <c r="C100" s="47">
        <v>22</v>
      </c>
      <c r="D100" s="47">
        <f t="shared" si="26"/>
        <v>3775</v>
      </c>
      <c r="E100" s="46" t="s">
        <v>16</v>
      </c>
      <c r="F100" s="47">
        <v>0</v>
      </c>
      <c r="G100" s="47">
        <v>632</v>
      </c>
      <c r="H100" s="47">
        <f t="shared" si="27"/>
        <v>632</v>
      </c>
    </row>
    <row r="101" spans="1:8" x14ac:dyDescent="0.3">
      <c r="A101" s="46" t="s">
        <v>17</v>
      </c>
      <c r="B101" s="47">
        <v>5706</v>
      </c>
      <c r="C101" s="47">
        <v>13193</v>
      </c>
      <c r="D101" s="47">
        <f t="shared" si="26"/>
        <v>18899</v>
      </c>
      <c r="E101" s="46" t="s">
        <v>17</v>
      </c>
      <c r="F101" s="47">
        <v>0</v>
      </c>
      <c r="G101" s="47">
        <v>1154</v>
      </c>
      <c r="H101" s="47">
        <f t="shared" si="27"/>
        <v>1154</v>
      </c>
    </row>
    <row r="102" spans="1:8" x14ac:dyDescent="0.3">
      <c r="A102" s="46" t="s">
        <v>18</v>
      </c>
      <c r="B102" s="47">
        <v>6390</v>
      </c>
      <c r="C102" s="47">
        <v>24492</v>
      </c>
      <c r="D102" s="47">
        <f t="shared" si="26"/>
        <v>30882</v>
      </c>
      <c r="E102" s="46" t="s">
        <v>18</v>
      </c>
      <c r="F102" s="47">
        <v>2</v>
      </c>
      <c r="G102" s="47">
        <v>2080</v>
      </c>
      <c r="H102" s="47">
        <f t="shared" si="27"/>
        <v>2082</v>
      </c>
    </row>
    <row r="103" spans="1:8" x14ac:dyDescent="0.3">
      <c r="A103" s="46" t="s">
        <v>19</v>
      </c>
      <c r="B103" s="47">
        <v>7383</v>
      </c>
      <c r="C103" s="47">
        <v>29818</v>
      </c>
      <c r="D103" s="47">
        <f t="shared" si="26"/>
        <v>37201</v>
      </c>
      <c r="E103" s="46" t="s">
        <v>19</v>
      </c>
      <c r="F103" s="47">
        <v>0</v>
      </c>
      <c r="G103" s="47">
        <v>2404</v>
      </c>
      <c r="H103" s="47">
        <f t="shared" si="27"/>
        <v>2404</v>
      </c>
    </row>
    <row r="104" spans="1:8" x14ac:dyDescent="0.3">
      <c r="A104" s="46" t="s">
        <v>20</v>
      </c>
      <c r="B104" s="47">
        <v>7772</v>
      </c>
      <c r="C104" s="47">
        <v>33493</v>
      </c>
      <c r="D104" s="47">
        <f t="shared" si="26"/>
        <v>41265</v>
      </c>
      <c r="E104" s="46" t="s">
        <v>20</v>
      </c>
      <c r="F104" s="47">
        <v>0</v>
      </c>
      <c r="G104" s="47">
        <v>2622</v>
      </c>
      <c r="H104" s="47">
        <f t="shared" si="27"/>
        <v>2622</v>
      </c>
    </row>
    <row r="105" spans="1:8" x14ac:dyDescent="0.3">
      <c r="A105" s="46" t="s">
        <v>21</v>
      </c>
      <c r="B105" s="47">
        <v>3363</v>
      </c>
      <c r="C105" s="47">
        <v>17749</v>
      </c>
      <c r="D105" s="47">
        <f t="shared" si="26"/>
        <v>21112</v>
      </c>
      <c r="E105" s="46" t="s">
        <v>21</v>
      </c>
      <c r="F105" s="47">
        <v>0</v>
      </c>
      <c r="G105" s="47">
        <v>1296</v>
      </c>
      <c r="H105" s="47">
        <f t="shared" si="27"/>
        <v>1296</v>
      </c>
    </row>
    <row r="106" spans="1:8" x14ac:dyDescent="0.3">
      <c r="A106" s="46" t="s">
        <v>22</v>
      </c>
      <c r="B106" s="47">
        <v>247</v>
      </c>
      <c r="C106" s="47">
        <v>296</v>
      </c>
      <c r="D106" s="47">
        <f t="shared" si="26"/>
        <v>543</v>
      </c>
      <c r="E106" s="46" t="s">
        <v>22</v>
      </c>
      <c r="F106" s="47">
        <v>6</v>
      </c>
      <c r="G106" s="47">
        <v>525</v>
      </c>
      <c r="H106" s="47">
        <f t="shared" si="27"/>
        <v>531</v>
      </c>
    </row>
    <row r="107" spans="1:8" x14ac:dyDescent="0.3">
      <c r="A107" s="46" t="s">
        <v>23</v>
      </c>
      <c r="B107" s="47">
        <v>0</v>
      </c>
      <c r="C107" s="47">
        <v>0</v>
      </c>
      <c r="D107" s="47">
        <f t="shared" si="26"/>
        <v>0</v>
      </c>
      <c r="E107" s="46" t="s">
        <v>23</v>
      </c>
      <c r="F107" s="47">
        <v>0</v>
      </c>
      <c r="G107" s="47">
        <v>233</v>
      </c>
      <c r="H107" s="47">
        <f t="shared" si="27"/>
        <v>233</v>
      </c>
    </row>
    <row r="108" spans="1:8" x14ac:dyDescent="0.3">
      <c r="A108" s="46" t="s">
        <v>24</v>
      </c>
      <c r="B108" s="47">
        <v>0</v>
      </c>
      <c r="C108" s="47">
        <v>0</v>
      </c>
      <c r="D108" s="47">
        <f t="shared" si="26"/>
        <v>0</v>
      </c>
      <c r="E108" s="46" t="s">
        <v>24</v>
      </c>
      <c r="F108" s="47">
        <v>0</v>
      </c>
      <c r="G108" s="47">
        <v>217</v>
      </c>
      <c r="H108" s="47">
        <f t="shared" si="27"/>
        <v>217</v>
      </c>
    </row>
    <row r="109" spans="1:8" s="108" customFormat="1" ht="17.100000000000001" customHeight="1" x14ac:dyDescent="0.3">
      <c r="A109" s="100">
        <v>2012</v>
      </c>
      <c r="B109" s="117">
        <f>SUM(B110:B121)</f>
        <v>38238</v>
      </c>
      <c r="C109" s="117">
        <f t="shared" ref="C109:D109" si="28">SUM(C110:C121)</f>
        <v>117989</v>
      </c>
      <c r="D109" s="117">
        <f t="shared" si="28"/>
        <v>156227</v>
      </c>
      <c r="E109" s="100">
        <v>2012</v>
      </c>
      <c r="F109" s="117">
        <f>SUM(F110:F121)</f>
        <v>19</v>
      </c>
      <c r="G109" s="117">
        <f t="shared" ref="G109:H109" si="29">SUM(G110:G121)</f>
        <v>9046</v>
      </c>
      <c r="H109" s="117">
        <f t="shared" si="29"/>
        <v>9065</v>
      </c>
    </row>
    <row r="110" spans="1:8" x14ac:dyDescent="0.3">
      <c r="A110" s="46" t="s">
        <v>13</v>
      </c>
      <c r="B110" s="47">
        <v>0</v>
      </c>
      <c r="C110" s="47">
        <v>0</v>
      </c>
      <c r="D110" s="47">
        <f>SUM(B110:C110)</f>
        <v>0</v>
      </c>
      <c r="E110" s="46" t="s">
        <v>13</v>
      </c>
      <c r="F110" s="47">
        <v>19</v>
      </c>
      <c r="G110" s="47">
        <v>263</v>
      </c>
      <c r="H110" s="47">
        <f>SUM(F110:G110)</f>
        <v>282</v>
      </c>
    </row>
    <row r="111" spans="1:8" x14ac:dyDescent="0.3">
      <c r="A111" s="46" t="s">
        <v>14</v>
      </c>
      <c r="B111" s="47">
        <v>0</v>
      </c>
      <c r="C111" s="47">
        <v>0</v>
      </c>
      <c r="D111" s="47">
        <f t="shared" ref="D111:D121" si="30">SUM(B111:C111)</f>
        <v>0</v>
      </c>
      <c r="E111" s="46" t="s">
        <v>14</v>
      </c>
      <c r="F111" s="47">
        <v>0</v>
      </c>
      <c r="G111" s="47">
        <v>248</v>
      </c>
      <c r="H111" s="47">
        <f t="shared" ref="H111:H121" si="31">SUM(F111:G111)</f>
        <v>248</v>
      </c>
    </row>
    <row r="112" spans="1:8" x14ac:dyDescent="0.3">
      <c r="A112" s="46" t="s">
        <v>15</v>
      </c>
      <c r="B112" s="47">
        <v>499</v>
      </c>
      <c r="C112" s="47">
        <v>4</v>
      </c>
      <c r="D112" s="47">
        <f t="shared" si="30"/>
        <v>503</v>
      </c>
      <c r="E112" s="46" t="s">
        <v>15</v>
      </c>
      <c r="F112" s="47">
        <v>0</v>
      </c>
      <c r="G112" s="47">
        <v>376</v>
      </c>
      <c r="H112" s="47">
        <f t="shared" si="31"/>
        <v>376</v>
      </c>
    </row>
    <row r="113" spans="1:8" x14ac:dyDescent="0.3">
      <c r="A113" s="46" t="s">
        <v>16</v>
      </c>
      <c r="B113" s="47">
        <v>4217</v>
      </c>
      <c r="C113" s="47">
        <v>34</v>
      </c>
      <c r="D113" s="47">
        <f t="shared" si="30"/>
        <v>4251</v>
      </c>
      <c r="E113" s="46" t="s">
        <v>16</v>
      </c>
      <c r="F113" s="47">
        <v>0</v>
      </c>
      <c r="G113" s="47">
        <v>807</v>
      </c>
      <c r="H113" s="47">
        <f t="shared" si="31"/>
        <v>807</v>
      </c>
    </row>
    <row r="114" spans="1:8" x14ac:dyDescent="0.3">
      <c r="A114" s="46" t="s">
        <v>17</v>
      </c>
      <c r="B114" s="47">
        <v>4356</v>
      </c>
      <c r="C114" s="47">
        <v>11127</v>
      </c>
      <c r="D114" s="47">
        <f t="shared" si="30"/>
        <v>15483</v>
      </c>
      <c r="E114" s="46" t="s">
        <v>17</v>
      </c>
      <c r="F114" s="47">
        <v>0</v>
      </c>
      <c r="G114" s="47">
        <v>963</v>
      </c>
      <c r="H114" s="47">
        <f t="shared" si="31"/>
        <v>963</v>
      </c>
    </row>
    <row r="115" spans="1:8" x14ac:dyDescent="0.3">
      <c r="A115" s="46" t="s">
        <v>18</v>
      </c>
      <c r="B115" s="47">
        <v>5762</v>
      </c>
      <c r="C115" s="47">
        <v>26498</v>
      </c>
      <c r="D115" s="47">
        <f t="shared" si="30"/>
        <v>32260</v>
      </c>
      <c r="E115" s="46" t="s">
        <v>18</v>
      </c>
      <c r="F115" s="47">
        <v>0</v>
      </c>
      <c r="G115" s="47">
        <v>1324</v>
      </c>
      <c r="H115" s="47">
        <f t="shared" si="31"/>
        <v>1324</v>
      </c>
    </row>
    <row r="116" spans="1:8" x14ac:dyDescent="0.3">
      <c r="A116" s="46" t="s">
        <v>19</v>
      </c>
      <c r="B116" s="47">
        <v>7978</v>
      </c>
      <c r="C116" s="47">
        <v>30552</v>
      </c>
      <c r="D116" s="47">
        <f t="shared" si="30"/>
        <v>38530</v>
      </c>
      <c r="E116" s="46" t="s">
        <v>19</v>
      </c>
      <c r="F116" s="47">
        <v>0</v>
      </c>
      <c r="G116" s="47">
        <v>1470</v>
      </c>
      <c r="H116" s="47">
        <f t="shared" si="31"/>
        <v>1470</v>
      </c>
    </row>
    <row r="117" spans="1:8" x14ac:dyDescent="0.3">
      <c r="A117" s="46" t="s">
        <v>20</v>
      </c>
      <c r="B117" s="47">
        <v>6997</v>
      </c>
      <c r="C117" s="47">
        <v>31571</v>
      </c>
      <c r="D117" s="47">
        <f t="shared" si="30"/>
        <v>38568</v>
      </c>
      <c r="E117" s="46" t="s">
        <v>20</v>
      </c>
      <c r="F117" s="47">
        <v>0</v>
      </c>
      <c r="G117" s="47">
        <v>1573</v>
      </c>
      <c r="H117" s="47">
        <f t="shared" si="31"/>
        <v>1573</v>
      </c>
    </row>
    <row r="118" spans="1:8" x14ac:dyDescent="0.3">
      <c r="A118" s="46" t="s">
        <v>21</v>
      </c>
      <c r="B118" s="47">
        <v>5720</v>
      </c>
      <c r="C118" s="47">
        <v>17949</v>
      </c>
      <c r="D118" s="47">
        <f t="shared" si="30"/>
        <v>23669</v>
      </c>
      <c r="E118" s="46" t="s">
        <v>21</v>
      </c>
      <c r="F118" s="47">
        <v>0</v>
      </c>
      <c r="G118" s="47">
        <v>1072</v>
      </c>
      <c r="H118" s="47">
        <f t="shared" si="31"/>
        <v>1072</v>
      </c>
    </row>
    <row r="119" spans="1:8" x14ac:dyDescent="0.3">
      <c r="A119" s="46" t="s">
        <v>22</v>
      </c>
      <c r="B119" s="47">
        <v>2573</v>
      </c>
      <c r="C119" s="47">
        <v>249</v>
      </c>
      <c r="D119" s="47">
        <f t="shared" si="30"/>
        <v>2822</v>
      </c>
      <c r="E119" s="46" t="s">
        <v>22</v>
      </c>
      <c r="F119" s="47">
        <v>0</v>
      </c>
      <c r="G119" s="47">
        <v>534</v>
      </c>
      <c r="H119" s="47">
        <f t="shared" si="31"/>
        <v>534</v>
      </c>
    </row>
    <row r="120" spans="1:8" x14ac:dyDescent="0.3">
      <c r="A120" s="46" t="s">
        <v>23</v>
      </c>
      <c r="B120" s="47">
        <v>136</v>
      </c>
      <c r="C120" s="47">
        <v>0</v>
      </c>
      <c r="D120" s="47">
        <f t="shared" si="30"/>
        <v>136</v>
      </c>
      <c r="E120" s="46" t="s">
        <v>23</v>
      </c>
      <c r="F120" s="47">
        <v>0</v>
      </c>
      <c r="G120" s="47">
        <v>239</v>
      </c>
      <c r="H120" s="47">
        <f t="shared" si="31"/>
        <v>239</v>
      </c>
    </row>
    <row r="121" spans="1:8" x14ac:dyDescent="0.3">
      <c r="A121" s="46" t="s">
        <v>24</v>
      </c>
      <c r="B121" s="47">
        <v>0</v>
      </c>
      <c r="C121" s="47">
        <v>5</v>
      </c>
      <c r="D121" s="47">
        <f t="shared" si="30"/>
        <v>5</v>
      </c>
      <c r="E121" s="46" t="s">
        <v>24</v>
      </c>
      <c r="F121" s="47">
        <v>0</v>
      </c>
      <c r="G121" s="47">
        <v>177</v>
      </c>
      <c r="H121" s="47">
        <f t="shared" si="31"/>
        <v>177</v>
      </c>
    </row>
    <row r="122" spans="1:8" s="108" customFormat="1" ht="17.100000000000001" customHeight="1" x14ac:dyDescent="0.3">
      <c r="A122" s="100">
        <v>2011</v>
      </c>
      <c r="B122" s="117">
        <f>SUM(B123:B134)</f>
        <v>45514</v>
      </c>
      <c r="C122" s="117">
        <f t="shared" ref="C122:D122" si="32">SUM(C123:C134)</f>
        <v>113125</v>
      </c>
      <c r="D122" s="117">
        <f t="shared" si="32"/>
        <v>158639</v>
      </c>
      <c r="E122" s="100">
        <v>2011</v>
      </c>
      <c r="F122" s="117">
        <f>SUM(F123:F134)</f>
        <v>906</v>
      </c>
      <c r="G122" s="117">
        <f t="shared" ref="G122:H122" si="33">SUM(G123:G134)</f>
        <v>10095</v>
      </c>
      <c r="H122" s="117">
        <f t="shared" si="33"/>
        <v>11001</v>
      </c>
    </row>
    <row r="123" spans="1:8" x14ac:dyDescent="0.3">
      <c r="A123" s="46" t="s">
        <v>13</v>
      </c>
      <c r="B123" s="47">
        <v>0</v>
      </c>
      <c r="C123" s="47">
        <v>3</v>
      </c>
      <c r="D123" s="47">
        <f>SUM(B123:C123)</f>
        <v>3</v>
      </c>
      <c r="E123" s="46" t="s">
        <v>13</v>
      </c>
      <c r="F123" s="47">
        <v>0</v>
      </c>
      <c r="G123" s="47">
        <v>173</v>
      </c>
      <c r="H123" s="47">
        <f>SUM(F123:G123)</f>
        <v>173</v>
      </c>
    </row>
    <row r="124" spans="1:8" x14ac:dyDescent="0.3">
      <c r="A124" s="46" t="s">
        <v>14</v>
      </c>
      <c r="B124" s="47">
        <v>0</v>
      </c>
      <c r="C124" s="47">
        <v>2</v>
      </c>
      <c r="D124" s="47">
        <f t="shared" ref="D124:D134" si="34">SUM(B124:C124)</f>
        <v>2</v>
      </c>
      <c r="E124" s="46" t="s">
        <v>14</v>
      </c>
      <c r="F124" s="47">
        <v>0</v>
      </c>
      <c r="G124" s="47">
        <v>174</v>
      </c>
      <c r="H124" s="47">
        <f t="shared" ref="H124:H134" si="35">SUM(F124:G124)</f>
        <v>174</v>
      </c>
    </row>
    <row r="125" spans="1:8" x14ac:dyDescent="0.3">
      <c r="A125" s="46" t="s">
        <v>15</v>
      </c>
      <c r="B125" s="47">
        <v>322</v>
      </c>
      <c r="C125" s="47">
        <v>0</v>
      </c>
      <c r="D125" s="47">
        <f t="shared" si="34"/>
        <v>322</v>
      </c>
      <c r="E125" s="46" t="s">
        <v>15</v>
      </c>
      <c r="F125" s="47">
        <v>0</v>
      </c>
      <c r="G125" s="47">
        <v>236</v>
      </c>
      <c r="H125" s="47">
        <f t="shared" si="35"/>
        <v>236</v>
      </c>
    </row>
    <row r="126" spans="1:8" x14ac:dyDescent="0.3">
      <c r="A126" s="46" t="s">
        <v>16</v>
      </c>
      <c r="B126" s="47">
        <v>4824</v>
      </c>
      <c r="C126" s="47">
        <v>1</v>
      </c>
      <c r="D126" s="47">
        <f t="shared" si="34"/>
        <v>4825</v>
      </c>
      <c r="E126" s="46" t="s">
        <v>16</v>
      </c>
      <c r="F126" s="47">
        <v>0</v>
      </c>
      <c r="G126" s="47">
        <v>728</v>
      </c>
      <c r="H126" s="47">
        <f t="shared" si="35"/>
        <v>728</v>
      </c>
    </row>
    <row r="127" spans="1:8" x14ac:dyDescent="0.3">
      <c r="A127" s="46" t="s">
        <v>17</v>
      </c>
      <c r="B127" s="47">
        <v>6934</v>
      </c>
      <c r="C127" s="47">
        <v>12796</v>
      </c>
      <c r="D127" s="47">
        <f t="shared" si="34"/>
        <v>19730</v>
      </c>
      <c r="E127" s="46" t="s">
        <v>17</v>
      </c>
      <c r="F127" s="47">
        <v>0</v>
      </c>
      <c r="G127" s="47">
        <v>951</v>
      </c>
      <c r="H127" s="47">
        <f t="shared" si="35"/>
        <v>951</v>
      </c>
    </row>
    <row r="128" spans="1:8" x14ac:dyDescent="0.3">
      <c r="A128" s="46" t="s">
        <v>18</v>
      </c>
      <c r="B128" s="47">
        <v>7031</v>
      </c>
      <c r="C128" s="47">
        <v>22623</v>
      </c>
      <c r="D128" s="47">
        <f t="shared" si="34"/>
        <v>29654</v>
      </c>
      <c r="E128" s="46" t="s">
        <v>18</v>
      </c>
      <c r="F128" s="47">
        <v>0</v>
      </c>
      <c r="G128" s="47">
        <v>1667</v>
      </c>
      <c r="H128" s="47">
        <f t="shared" si="35"/>
        <v>1667</v>
      </c>
    </row>
    <row r="129" spans="1:8" x14ac:dyDescent="0.3">
      <c r="A129" s="46" t="s">
        <v>19</v>
      </c>
      <c r="B129" s="47">
        <v>9348</v>
      </c>
      <c r="C129" s="47">
        <v>29308</v>
      </c>
      <c r="D129" s="47">
        <f t="shared" si="34"/>
        <v>38656</v>
      </c>
      <c r="E129" s="46" t="s">
        <v>19</v>
      </c>
      <c r="F129" s="47">
        <v>247</v>
      </c>
      <c r="G129" s="47">
        <v>1972</v>
      </c>
      <c r="H129" s="47">
        <f t="shared" si="35"/>
        <v>2219</v>
      </c>
    </row>
    <row r="130" spans="1:8" x14ac:dyDescent="0.3">
      <c r="A130" s="46" t="s">
        <v>20</v>
      </c>
      <c r="B130" s="47">
        <v>8611</v>
      </c>
      <c r="C130" s="47">
        <v>29217</v>
      </c>
      <c r="D130" s="47">
        <f t="shared" si="34"/>
        <v>37828</v>
      </c>
      <c r="E130" s="46" t="s">
        <v>20</v>
      </c>
      <c r="F130" s="47">
        <v>359</v>
      </c>
      <c r="G130" s="47">
        <v>1943</v>
      </c>
      <c r="H130" s="47">
        <f t="shared" si="35"/>
        <v>2302</v>
      </c>
    </row>
    <row r="131" spans="1:8" x14ac:dyDescent="0.3">
      <c r="A131" s="46" t="s">
        <v>21</v>
      </c>
      <c r="B131" s="47">
        <v>5769</v>
      </c>
      <c r="C131" s="47">
        <v>18889</v>
      </c>
      <c r="D131" s="47">
        <f t="shared" si="34"/>
        <v>24658</v>
      </c>
      <c r="E131" s="46" t="s">
        <v>21</v>
      </c>
      <c r="F131" s="47">
        <v>152</v>
      </c>
      <c r="G131" s="47">
        <v>1321</v>
      </c>
      <c r="H131" s="47">
        <f t="shared" si="35"/>
        <v>1473</v>
      </c>
    </row>
    <row r="132" spans="1:8" x14ac:dyDescent="0.3">
      <c r="A132" s="46" t="s">
        <v>22</v>
      </c>
      <c r="B132" s="47">
        <v>2675</v>
      </c>
      <c r="C132" s="47">
        <v>282</v>
      </c>
      <c r="D132" s="47">
        <f t="shared" si="34"/>
        <v>2957</v>
      </c>
      <c r="E132" s="46" t="s">
        <v>22</v>
      </c>
      <c r="F132" s="47">
        <v>64</v>
      </c>
      <c r="G132" s="47">
        <v>510</v>
      </c>
      <c r="H132" s="47">
        <f t="shared" si="35"/>
        <v>574</v>
      </c>
    </row>
    <row r="133" spans="1:8" x14ac:dyDescent="0.3">
      <c r="A133" s="46" t="s">
        <v>23</v>
      </c>
      <c r="B133" s="47">
        <v>0</v>
      </c>
      <c r="C133" s="47">
        <v>0</v>
      </c>
      <c r="D133" s="47">
        <f t="shared" si="34"/>
        <v>0</v>
      </c>
      <c r="E133" s="46" t="s">
        <v>23</v>
      </c>
      <c r="F133" s="47">
        <v>36</v>
      </c>
      <c r="G133" s="47">
        <v>217</v>
      </c>
      <c r="H133" s="47">
        <f t="shared" si="35"/>
        <v>253</v>
      </c>
    </row>
    <row r="134" spans="1:8" x14ac:dyDescent="0.3">
      <c r="A134" s="46" t="s">
        <v>24</v>
      </c>
      <c r="B134" s="47">
        <v>0</v>
      </c>
      <c r="C134" s="47">
        <v>4</v>
      </c>
      <c r="D134" s="47">
        <f t="shared" si="34"/>
        <v>4</v>
      </c>
      <c r="E134" s="46" t="s">
        <v>24</v>
      </c>
      <c r="F134" s="47">
        <v>48</v>
      </c>
      <c r="G134" s="47">
        <v>203</v>
      </c>
      <c r="H134" s="47">
        <f t="shared" si="35"/>
        <v>251</v>
      </c>
    </row>
    <row r="135" spans="1:8" s="108" customFormat="1" ht="17.100000000000001" customHeight="1" x14ac:dyDescent="0.3">
      <c r="A135" s="100">
        <v>2010</v>
      </c>
      <c r="B135" s="117">
        <f>SUM(B136:B147)</f>
        <v>26867</v>
      </c>
      <c r="C135" s="117">
        <f t="shared" ref="C135:D135" si="36">SUM(C136:C147)</f>
        <v>106619</v>
      </c>
      <c r="D135" s="117">
        <f t="shared" si="36"/>
        <v>133486</v>
      </c>
      <c r="E135" s="100">
        <v>2010</v>
      </c>
      <c r="F135" s="117">
        <f>SUM(F136:F147)</f>
        <v>319</v>
      </c>
      <c r="G135" s="117">
        <f t="shared" ref="G135:H135" si="37">SUM(G136:G147)</f>
        <v>8458</v>
      </c>
      <c r="H135" s="117">
        <f t="shared" si="37"/>
        <v>8777</v>
      </c>
    </row>
    <row r="136" spans="1:8" x14ac:dyDescent="0.3">
      <c r="A136" s="46" t="s">
        <v>13</v>
      </c>
      <c r="B136" s="47">
        <v>0</v>
      </c>
      <c r="C136" s="47">
        <v>0</v>
      </c>
      <c r="D136" s="47">
        <f>SUM(B136:C136)</f>
        <v>0</v>
      </c>
      <c r="E136" s="46" t="s">
        <v>13</v>
      </c>
      <c r="F136" s="47">
        <v>173</v>
      </c>
      <c r="G136" s="47">
        <v>340</v>
      </c>
      <c r="H136" s="47">
        <f>SUM(F136:G136)</f>
        <v>513</v>
      </c>
    </row>
    <row r="137" spans="1:8" x14ac:dyDescent="0.3">
      <c r="A137" s="46" t="s">
        <v>14</v>
      </c>
      <c r="B137" s="47">
        <v>0</v>
      </c>
      <c r="C137" s="47">
        <v>0</v>
      </c>
      <c r="D137" s="47">
        <f t="shared" ref="D137:D147" si="38">SUM(B137:C137)</f>
        <v>0</v>
      </c>
      <c r="E137" s="46" t="s">
        <v>14</v>
      </c>
      <c r="F137" s="47">
        <v>0</v>
      </c>
      <c r="G137" s="47">
        <v>324</v>
      </c>
      <c r="H137" s="47">
        <f t="shared" ref="H137:H147" si="39">SUM(F137:G137)</f>
        <v>324</v>
      </c>
    </row>
    <row r="138" spans="1:8" x14ac:dyDescent="0.3">
      <c r="A138" s="46" t="s">
        <v>15</v>
      </c>
      <c r="B138" s="47">
        <v>0</v>
      </c>
      <c r="C138" s="47">
        <v>0</v>
      </c>
      <c r="D138" s="47">
        <f t="shared" si="38"/>
        <v>0</v>
      </c>
      <c r="E138" s="46" t="s">
        <v>15</v>
      </c>
      <c r="F138" s="47">
        <v>49</v>
      </c>
      <c r="G138" s="47">
        <v>389</v>
      </c>
      <c r="H138" s="47">
        <f t="shared" si="39"/>
        <v>438</v>
      </c>
    </row>
    <row r="139" spans="1:8" x14ac:dyDescent="0.3">
      <c r="A139" s="46" t="s">
        <v>16</v>
      </c>
      <c r="B139" s="47">
        <v>420</v>
      </c>
      <c r="C139" s="47">
        <v>10</v>
      </c>
      <c r="D139" s="47">
        <f t="shared" si="38"/>
        <v>430</v>
      </c>
      <c r="E139" s="46" t="s">
        <v>16</v>
      </c>
      <c r="F139" s="47">
        <v>47</v>
      </c>
      <c r="G139" s="47">
        <v>561</v>
      </c>
      <c r="H139" s="47">
        <f t="shared" si="39"/>
        <v>608</v>
      </c>
    </row>
    <row r="140" spans="1:8" x14ac:dyDescent="0.3">
      <c r="A140" s="46" t="s">
        <v>17</v>
      </c>
      <c r="B140" s="47">
        <v>3805</v>
      </c>
      <c r="C140" s="47">
        <v>13327</v>
      </c>
      <c r="D140" s="47">
        <f t="shared" si="38"/>
        <v>17132</v>
      </c>
      <c r="E140" s="46" t="s">
        <v>17</v>
      </c>
      <c r="F140" s="47">
        <v>49</v>
      </c>
      <c r="G140" s="47">
        <v>774</v>
      </c>
      <c r="H140" s="47">
        <f t="shared" si="39"/>
        <v>823</v>
      </c>
    </row>
    <row r="141" spans="1:8" x14ac:dyDescent="0.3">
      <c r="A141" s="46" t="s">
        <v>18</v>
      </c>
      <c r="B141" s="47">
        <v>4582</v>
      </c>
      <c r="C141" s="47">
        <v>22926</v>
      </c>
      <c r="D141" s="47">
        <f t="shared" si="38"/>
        <v>27508</v>
      </c>
      <c r="E141" s="46" t="s">
        <v>18</v>
      </c>
      <c r="F141" s="47">
        <v>1</v>
      </c>
      <c r="G141" s="47">
        <v>1103</v>
      </c>
      <c r="H141" s="47">
        <f t="shared" si="39"/>
        <v>1104</v>
      </c>
    </row>
    <row r="142" spans="1:8" x14ac:dyDescent="0.3">
      <c r="A142" s="46" t="s">
        <v>19</v>
      </c>
      <c r="B142" s="47">
        <v>6262</v>
      </c>
      <c r="C142" s="47">
        <v>26951</v>
      </c>
      <c r="D142" s="47">
        <f t="shared" si="38"/>
        <v>33213</v>
      </c>
      <c r="E142" s="46" t="s">
        <v>19</v>
      </c>
      <c r="F142" s="47">
        <v>0</v>
      </c>
      <c r="G142" s="47">
        <v>1712</v>
      </c>
      <c r="H142" s="47">
        <f t="shared" si="39"/>
        <v>1712</v>
      </c>
    </row>
    <row r="143" spans="1:8" x14ac:dyDescent="0.3">
      <c r="A143" s="46" t="s">
        <v>20</v>
      </c>
      <c r="B143" s="47">
        <v>5652</v>
      </c>
      <c r="C143" s="47">
        <v>25891</v>
      </c>
      <c r="D143" s="47">
        <f t="shared" si="38"/>
        <v>31543</v>
      </c>
      <c r="E143" s="46" t="s">
        <v>20</v>
      </c>
      <c r="F143" s="47">
        <v>0</v>
      </c>
      <c r="G143" s="47">
        <v>1397</v>
      </c>
      <c r="H143" s="47">
        <f t="shared" si="39"/>
        <v>1397</v>
      </c>
    </row>
    <row r="144" spans="1:8" x14ac:dyDescent="0.3">
      <c r="A144" s="46" t="s">
        <v>21</v>
      </c>
      <c r="B144" s="47">
        <v>4003</v>
      </c>
      <c r="C144" s="47">
        <v>16895</v>
      </c>
      <c r="D144" s="47">
        <f t="shared" si="38"/>
        <v>20898</v>
      </c>
      <c r="E144" s="46" t="s">
        <v>21</v>
      </c>
      <c r="F144" s="47">
        <v>0</v>
      </c>
      <c r="G144" s="47">
        <v>1071</v>
      </c>
      <c r="H144" s="47">
        <f t="shared" si="39"/>
        <v>1071</v>
      </c>
    </row>
    <row r="145" spans="1:8" x14ac:dyDescent="0.3">
      <c r="A145" s="46" t="s">
        <v>22</v>
      </c>
      <c r="B145" s="47">
        <v>2143</v>
      </c>
      <c r="C145" s="47">
        <v>617</v>
      </c>
      <c r="D145" s="47">
        <f t="shared" si="38"/>
        <v>2760</v>
      </c>
      <c r="E145" s="46" t="s">
        <v>22</v>
      </c>
      <c r="F145" s="47">
        <v>0</v>
      </c>
      <c r="G145" s="47">
        <v>479</v>
      </c>
      <c r="H145" s="47">
        <f t="shared" si="39"/>
        <v>479</v>
      </c>
    </row>
    <row r="146" spans="1:8" x14ac:dyDescent="0.3">
      <c r="A146" s="46" t="s">
        <v>23</v>
      </c>
      <c r="B146" s="47">
        <v>0</v>
      </c>
      <c r="C146" s="47">
        <v>2</v>
      </c>
      <c r="D146" s="47">
        <f t="shared" si="38"/>
        <v>2</v>
      </c>
      <c r="E146" s="46" t="s">
        <v>23</v>
      </c>
      <c r="F146" s="47">
        <v>0</v>
      </c>
      <c r="G146" s="47">
        <v>154</v>
      </c>
      <c r="H146" s="47">
        <f t="shared" si="39"/>
        <v>154</v>
      </c>
    </row>
    <row r="147" spans="1:8" x14ac:dyDescent="0.3">
      <c r="A147" s="46" t="s">
        <v>24</v>
      </c>
      <c r="B147" s="47">
        <v>0</v>
      </c>
      <c r="C147" s="47">
        <v>0</v>
      </c>
      <c r="D147" s="47">
        <f t="shared" si="38"/>
        <v>0</v>
      </c>
      <c r="E147" s="46" t="s">
        <v>24</v>
      </c>
      <c r="F147" s="47">
        <v>0</v>
      </c>
      <c r="G147" s="47">
        <v>154</v>
      </c>
      <c r="H147" s="47">
        <f t="shared" si="39"/>
        <v>154</v>
      </c>
    </row>
    <row r="148" spans="1:8" ht="15" customHeight="1" x14ac:dyDescent="0.3">
      <c r="A148" s="173" t="s">
        <v>123</v>
      </c>
      <c r="B148" s="173"/>
      <c r="C148" s="173"/>
      <c r="D148" s="173"/>
      <c r="E148" s="171"/>
      <c r="F148" s="171"/>
      <c r="G148" s="171"/>
      <c r="H148" s="171"/>
    </row>
    <row r="149" spans="1:8" x14ac:dyDescent="0.3">
      <c r="A149" s="124"/>
      <c r="B149" s="124"/>
      <c r="C149" s="124"/>
      <c r="D149" s="124"/>
      <c r="E149" s="171"/>
      <c r="F149" s="171"/>
      <c r="G149" s="171"/>
      <c r="H149" s="171"/>
    </row>
  </sheetData>
  <mergeCells count="4">
    <mergeCell ref="E148:H149"/>
    <mergeCell ref="E3:H3"/>
    <mergeCell ref="A3:D3"/>
    <mergeCell ref="A148:D148"/>
  </mergeCells>
  <pageMargins left="0.70866141732283472" right="0.70866141732283472" top="0.74803149606299213" bottom="0.74803149606299213" header="0.31496062992125984" footer="0.31496062992125984"/>
  <pageSetup paperSize="9" fitToHeight="0" orientation="landscape" verticalDpi="597" r:id="rId1"/>
  <headerFooter>
    <oddHeader>&amp;R&amp;G</oddHeader>
    <oddFooter>&amp;L&amp;F&amp;C&amp;P / &amp;N&amp;R&amp;A</oddFooter>
  </headerFooter>
  <rowBreaks count="4" manualBreakCount="4">
    <brk id="69" max="16383" man="1"/>
    <brk id="95" max="16383" man="1"/>
    <brk id="121" max="16383" man="1"/>
    <brk id="148" max="16383" man="1"/>
  </rowBreaks>
  <colBreaks count="1" manualBreakCount="1">
    <brk id="4" max="1048575" man="1"/>
  </colBreaks>
  <ignoredErrors>
    <ignoredError sqref="H31 D31" formula="1"/>
  </ignoredError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00000"/>
  </sheetPr>
  <dimension ref="A3:H58"/>
  <sheetViews>
    <sheetView showGridLines="0" zoomScaleNormal="100" workbookViewId="0">
      <selection activeCell="E10" sqref="E10"/>
    </sheetView>
  </sheetViews>
  <sheetFormatPr defaultRowHeight="14.4" x14ac:dyDescent="0.3"/>
  <cols>
    <col min="1" max="1" width="5.5546875" bestFit="1" customWidth="1"/>
    <col min="2" max="2" width="22" bestFit="1" customWidth="1"/>
    <col min="3" max="3" width="18" bestFit="1" customWidth="1"/>
    <col min="4" max="4" width="25" customWidth="1"/>
    <col min="5" max="5" width="26" customWidth="1"/>
    <col min="6" max="6" width="18.109375" bestFit="1" customWidth="1"/>
    <col min="7" max="7" width="20.109375" bestFit="1" customWidth="1"/>
    <col min="8" max="8" width="18.109375" bestFit="1" customWidth="1"/>
    <col min="10" max="10" width="5.44140625" bestFit="1" customWidth="1"/>
    <col min="11" max="12" width="21.33203125" customWidth="1"/>
    <col min="13" max="13" width="19.88671875" bestFit="1" customWidth="1"/>
    <col min="14" max="14" width="19.88671875" customWidth="1"/>
    <col min="15" max="15" width="24.33203125" customWidth="1"/>
    <col min="16" max="16" width="27.5546875" customWidth="1"/>
    <col min="17" max="17" width="22.88671875" customWidth="1"/>
  </cols>
  <sheetData>
    <row r="3" spans="1:6" x14ac:dyDescent="0.3">
      <c r="A3" s="174" t="s">
        <v>130</v>
      </c>
      <c r="B3" s="175"/>
      <c r="C3" s="175"/>
      <c r="D3" s="175"/>
      <c r="E3" s="175"/>
      <c r="F3" s="175"/>
    </row>
    <row r="4" spans="1:6" ht="53.25" customHeight="1" x14ac:dyDescent="0.3">
      <c r="A4" s="136"/>
      <c r="B4" s="137"/>
      <c r="C4" s="138"/>
      <c r="D4" s="19" t="s">
        <v>28</v>
      </c>
      <c r="E4" s="19" t="s">
        <v>29</v>
      </c>
      <c r="F4" s="19" t="s">
        <v>30</v>
      </c>
    </row>
    <row r="5" spans="1:6" ht="33.75" customHeight="1" thickBot="1" x14ac:dyDescent="0.35">
      <c r="A5" s="121" t="s">
        <v>27</v>
      </c>
      <c r="B5" s="122" t="s">
        <v>52</v>
      </c>
      <c r="C5" s="122" t="s">
        <v>33</v>
      </c>
      <c r="D5" s="18" t="s">
        <v>31</v>
      </c>
      <c r="E5" s="18" t="s">
        <v>31</v>
      </c>
      <c r="F5" s="18" t="s">
        <v>32</v>
      </c>
    </row>
    <row r="6" spans="1:6" ht="15" customHeight="1" x14ac:dyDescent="0.3">
      <c r="A6" s="177">
        <v>2019</v>
      </c>
      <c r="B6" s="35" t="s">
        <v>37</v>
      </c>
      <c r="C6" s="36" t="s">
        <v>36</v>
      </c>
      <c r="D6" s="41">
        <v>156840</v>
      </c>
      <c r="E6" s="22">
        <v>152098</v>
      </c>
      <c r="F6" s="23">
        <f>SUM(D6:E6)</f>
        <v>308938</v>
      </c>
    </row>
    <row r="7" spans="1:6" ht="15" customHeight="1" x14ac:dyDescent="0.3">
      <c r="A7" s="178"/>
      <c r="B7" s="181" t="s">
        <v>38</v>
      </c>
      <c r="C7" s="24" t="s">
        <v>39</v>
      </c>
      <c r="D7" s="39">
        <v>65536</v>
      </c>
      <c r="E7" s="25">
        <v>63261</v>
      </c>
      <c r="F7" s="26">
        <f t="shared" ref="F7:F13" si="0">SUM(D7:E7)</f>
        <v>128797</v>
      </c>
    </row>
    <row r="8" spans="1:6" ht="15" customHeight="1" x14ac:dyDescent="0.3">
      <c r="A8" s="178"/>
      <c r="B8" s="182"/>
      <c r="C8" s="27" t="s">
        <v>89</v>
      </c>
      <c r="D8" s="40">
        <v>6081</v>
      </c>
      <c r="E8" s="28">
        <v>291</v>
      </c>
      <c r="F8" s="29">
        <f t="shared" si="0"/>
        <v>6372</v>
      </c>
    </row>
    <row r="9" spans="1:6" ht="15" customHeight="1" x14ac:dyDescent="0.3">
      <c r="A9" s="178"/>
      <c r="B9" s="182"/>
      <c r="C9" s="27" t="s">
        <v>25</v>
      </c>
      <c r="D9" s="40">
        <v>201843</v>
      </c>
      <c r="E9" s="28">
        <v>199390</v>
      </c>
      <c r="F9" s="29">
        <f t="shared" si="0"/>
        <v>401233</v>
      </c>
    </row>
    <row r="10" spans="1:6" ht="15" customHeight="1" x14ac:dyDescent="0.3">
      <c r="A10" s="178"/>
      <c r="B10" s="182"/>
      <c r="C10" s="27" t="s">
        <v>35</v>
      </c>
      <c r="D10" s="40">
        <v>69327</v>
      </c>
      <c r="E10" s="28">
        <v>65445</v>
      </c>
      <c r="F10" s="29">
        <f t="shared" si="0"/>
        <v>134772</v>
      </c>
    </row>
    <row r="11" spans="1:6" ht="15" customHeight="1" x14ac:dyDescent="0.3">
      <c r="A11" s="178"/>
      <c r="B11" s="182"/>
      <c r="C11" s="27" t="s">
        <v>40</v>
      </c>
      <c r="D11" s="40">
        <v>198707</v>
      </c>
      <c r="E11" s="28">
        <v>198907</v>
      </c>
      <c r="F11" s="29">
        <f t="shared" si="0"/>
        <v>397614</v>
      </c>
    </row>
    <row r="12" spans="1:6" ht="15" customHeight="1" x14ac:dyDescent="0.3">
      <c r="A12" s="178"/>
      <c r="B12" s="183"/>
      <c r="C12" s="30" t="s">
        <v>41</v>
      </c>
      <c r="D12" s="41">
        <v>79111</v>
      </c>
      <c r="E12" s="22">
        <v>89807</v>
      </c>
      <c r="F12" s="23">
        <f t="shared" si="0"/>
        <v>168918</v>
      </c>
    </row>
    <row r="13" spans="1:6" ht="15" customHeight="1" thickBot="1" x14ac:dyDescent="0.35">
      <c r="A13" s="179"/>
      <c r="B13" s="31" t="s">
        <v>34</v>
      </c>
      <c r="C13" s="42"/>
      <c r="D13" s="33">
        <f>SUM(D6:D12)</f>
        <v>777445</v>
      </c>
      <c r="E13" s="33">
        <f>SUM(E6:E12)</f>
        <v>769199</v>
      </c>
      <c r="F13" s="34">
        <f t="shared" si="0"/>
        <v>1546644</v>
      </c>
    </row>
    <row r="14" spans="1:6" ht="15" customHeight="1" x14ac:dyDescent="0.3">
      <c r="A14" s="177">
        <v>2018</v>
      </c>
      <c r="B14" s="35" t="s">
        <v>37</v>
      </c>
      <c r="C14" s="36" t="s">
        <v>36</v>
      </c>
      <c r="D14" s="41">
        <v>161153</v>
      </c>
      <c r="E14" s="22">
        <v>159674</v>
      </c>
      <c r="F14" s="23">
        <f>SUM(D14:E14)</f>
        <v>320827</v>
      </c>
    </row>
    <row r="15" spans="1:6" ht="15" customHeight="1" x14ac:dyDescent="0.3">
      <c r="A15" s="178"/>
      <c r="B15" s="181" t="s">
        <v>38</v>
      </c>
      <c r="C15" s="24" t="s">
        <v>39</v>
      </c>
      <c r="D15" s="39">
        <v>61658</v>
      </c>
      <c r="E15" s="25">
        <v>61623</v>
      </c>
      <c r="F15" s="26">
        <f t="shared" ref="F15:F21" si="1">SUM(D15:E15)</f>
        <v>123281</v>
      </c>
    </row>
    <row r="16" spans="1:6" ht="15" customHeight="1" x14ac:dyDescent="0.3">
      <c r="A16" s="178"/>
      <c r="B16" s="182"/>
      <c r="C16" s="27" t="s">
        <v>89</v>
      </c>
      <c r="D16" s="40">
        <v>734</v>
      </c>
      <c r="E16" s="28">
        <v>927</v>
      </c>
      <c r="F16" s="29">
        <f t="shared" si="1"/>
        <v>1661</v>
      </c>
    </row>
    <row r="17" spans="1:6" ht="15" customHeight="1" x14ac:dyDescent="0.3">
      <c r="A17" s="178"/>
      <c r="B17" s="182"/>
      <c r="C17" s="27" t="s">
        <v>25</v>
      </c>
      <c r="D17" s="40">
        <v>180925</v>
      </c>
      <c r="E17" s="28">
        <v>179436</v>
      </c>
      <c r="F17" s="29">
        <f>SUM(D17:E17)</f>
        <v>360361</v>
      </c>
    </row>
    <row r="18" spans="1:6" ht="15" customHeight="1" x14ac:dyDescent="0.3">
      <c r="A18" s="178"/>
      <c r="B18" s="182"/>
      <c r="C18" s="27" t="s">
        <v>35</v>
      </c>
      <c r="D18" s="40">
        <v>61593</v>
      </c>
      <c r="E18" s="28">
        <v>64342</v>
      </c>
      <c r="F18" s="29">
        <f t="shared" si="1"/>
        <v>125935</v>
      </c>
    </row>
    <row r="19" spans="1:6" ht="15" customHeight="1" x14ac:dyDescent="0.3">
      <c r="A19" s="178"/>
      <c r="B19" s="182"/>
      <c r="C19" s="27" t="s">
        <v>40</v>
      </c>
      <c r="D19" s="40">
        <v>197407</v>
      </c>
      <c r="E19" s="28">
        <v>196020</v>
      </c>
      <c r="F19" s="29">
        <f t="shared" si="1"/>
        <v>393427</v>
      </c>
    </row>
    <row r="20" spans="1:6" ht="15" customHeight="1" x14ac:dyDescent="0.3">
      <c r="A20" s="178"/>
      <c r="B20" s="183"/>
      <c r="C20" s="30" t="s">
        <v>41</v>
      </c>
      <c r="D20" s="41">
        <v>86752</v>
      </c>
      <c r="E20" s="22">
        <v>86886</v>
      </c>
      <c r="F20" s="23">
        <f t="shared" si="1"/>
        <v>173638</v>
      </c>
    </row>
    <row r="21" spans="1:6" ht="15" customHeight="1" thickBot="1" x14ac:dyDescent="0.35">
      <c r="A21" s="179"/>
      <c r="B21" s="31" t="s">
        <v>34</v>
      </c>
      <c r="C21" s="42"/>
      <c r="D21" s="33">
        <f>SUM(D14:D20)</f>
        <v>750222</v>
      </c>
      <c r="E21" s="33">
        <f>SUM(E14:E20)</f>
        <v>748908</v>
      </c>
      <c r="F21" s="34">
        <f t="shared" si="1"/>
        <v>1499130</v>
      </c>
    </row>
    <row r="22" spans="1:6" ht="15" customHeight="1" x14ac:dyDescent="0.3">
      <c r="A22" s="177">
        <v>2017</v>
      </c>
      <c r="B22" s="35" t="s">
        <v>37</v>
      </c>
      <c r="C22" s="36" t="s">
        <v>36</v>
      </c>
      <c r="D22" s="41">
        <v>151099</v>
      </c>
      <c r="E22" s="22">
        <v>156295</v>
      </c>
      <c r="F22" s="23">
        <f t="shared" ref="F22:F28" si="2">SUM(D22:E22)</f>
        <v>307394</v>
      </c>
    </row>
    <row r="23" spans="1:6" ht="15" customHeight="1" x14ac:dyDescent="0.3">
      <c r="A23" s="178"/>
      <c r="B23" s="181" t="s">
        <v>38</v>
      </c>
      <c r="C23" s="24" t="s">
        <v>39</v>
      </c>
      <c r="D23" s="39">
        <v>80460</v>
      </c>
      <c r="E23" s="25">
        <v>64284</v>
      </c>
      <c r="F23" s="26">
        <f t="shared" si="2"/>
        <v>144744</v>
      </c>
    </row>
    <row r="24" spans="1:6" ht="15" customHeight="1" x14ac:dyDescent="0.3">
      <c r="A24" s="178"/>
      <c r="B24" s="182"/>
      <c r="C24" s="27" t="s">
        <v>89</v>
      </c>
      <c r="D24" s="40">
        <v>179</v>
      </c>
      <c r="E24" s="28">
        <v>179</v>
      </c>
      <c r="F24" s="29">
        <f t="shared" si="2"/>
        <v>358</v>
      </c>
    </row>
    <row r="25" spans="1:6" ht="15" customHeight="1" x14ac:dyDescent="0.3">
      <c r="A25" s="178"/>
      <c r="B25" s="182"/>
      <c r="C25" s="27" t="s">
        <v>25</v>
      </c>
      <c r="D25" s="40">
        <v>170898</v>
      </c>
      <c r="E25" s="28">
        <v>172371</v>
      </c>
      <c r="F25" s="29">
        <v>343269</v>
      </c>
    </row>
    <row r="26" spans="1:6" ht="15" customHeight="1" x14ac:dyDescent="0.3">
      <c r="A26" s="178"/>
      <c r="B26" s="182"/>
      <c r="C26" s="27" t="s">
        <v>35</v>
      </c>
      <c r="D26" s="40">
        <v>44695</v>
      </c>
      <c r="E26" s="28">
        <v>46534</v>
      </c>
      <c r="F26" s="29">
        <f t="shared" si="2"/>
        <v>91229</v>
      </c>
    </row>
    <row r="27" spans="1:6" ht="15" customHeight="1" x14ac:dyDescent="0.3">
      <c r="A27" s="178"/>
      <c r="B27" s="182"/>
      <c r="C27" s="27" t="s">
        <v>40</v>
      </c>
      <c r="D27" s="40">
        <v>193172</v>
      </c>
      <c r="E27" s="28">
        <v>194665</v>
      </c>
      <c r="F27" s="29">
        <f t="shared" si="2"/>
        <v>387837</v>
      </c>
    </row>
    <row r="28" spans="1:6" ht="15" customHeight="1" x14ac:dyDescent="0.3">
      <c r="A28" s="178"/>
      <c r="B28" s="183"/>
      <c r="C28" s="30" t="s">
        <v>41</v>
      </c>
      <c r="D28" s="41">
        <v>116263</v>
      </c>
      <c r="E28" s="22">
        <v>109180</v>
      </c>
      <c r="F28" s="23">
        <f t="shared" si="2"/>
        <v>225443</v>
      </c>
    </row>
    <row r="29" spans="1:6" ht="15" customHeight="1" thickBot="1" x14ac:dyDescent="0.35">
      <c r="A29" s="179"/>
      <c r="B29" s="31" t="s">
        <v>34</v>
      </c>
      <c r="C29" s="42"/>
      <c r="D29" s="33">
        <f>SUM(D22:D28)</f>
        <v>756766</v>
      </c>
      <c r="E29" s="33">
        <f>SUM(E22:E28)</f>
        <v>743508</v>
      </c>
      <c r="F29" s="34">
        <f>SUM(F22:F28)</f>
        <v>1500274</v>
      </c>
    </row>
    <row r="30" spans="1:6" x14ac:dyDescent="0.3">
      <c r="A30" s="177">
        <v>2016</v>
      </c>
      <c r="B30" s="35" t="s">
        <v>37</v>
      </c>
      <c r="C30" s="36" t="s">
        <v>36</v>
      </c>
      <c r="D30" s="37">
        <v>151084</v>
      </c>
      <c r="E30" s="44">
        <v>153431</v>
      </c>
      <c r="F30" s="38">
        <f t="shared" ref="F30:F35" si="3">SUM(D30:E30)</f>
        <v>304515</v>
      </c>
    </row>
    <row r="31" spans="1:6" ht="15" customHeight="1" x14ac:dyDescent="0.3">
      <c r="A31" s="178"/>
      <c r="B31" s="181" t="s">
        <v>38</v>
      </c>
      <c r="C31" s="24" t="s">
        <v>39</v>
      </c>
      <c r="D31" s="39">
        <v>60529</v>
      </c>
      <c r="E31" s="25">
        <v>60402</v>
      </c>
      <c r="F31" s="26">
        <f t="shared" si="3"/>
        <v>120931</v>
      </c>
    </row>
    <row r="32" spans="1:6" ht="15" customHeight="1" x14ac:dyDescent="0.3">
      <c r="A32" s="178"/>
      <c r="B32" s="182"/>
      <c r="C32" s="27" t="s">
        <v>25</v>
      </c>
      <c r="D32" s="40">
        <v>148537</v>
      </c>
      <c r="E32" s="28">
        <v>150980</v>
      </c>
      <c r="F32" s="29">
        <f t="shared" si="3"/>
        <v>299517</v>
      </c>
    </row>
    <row r="33" spans="1:6" x14ac:dyDescent="0.3">
      <c r="A33" s="178"/>
      <c r="B33" s="182"/>
      <c r="C33" s="27" t="s">
        <v>35</v>
      </c>
      <c r="D33" s="40">
        <v>49537</v>
      </c>
      <c r="E33" s="28">
        <v>46015</v>
      </c>
      <c r="F33" s="29">
        <f t="shared" si="3"/>
        <v>95552</v>
      </c>
    </row>
    <row r="34" spans="1:6" x14ac:dyDescent="0.3">
      <c r="A34" s="178"/>
      <c r="B34" s="182"/>
      <c r="C34" s="27" t="s">
        <v>40</v>
      </c>
      <c r="D34" s="40">
        <v>188678</v>
      </c>
      <c r="E34" s="28">
        <v>190712</v>
      </c>
      <c r="F34" s="29">
        <f t="shared" si="3"/>
        <v>379390</v>
      </c>
    </row>
    <row r="35" spans="1:6" x14ac:dyDescent="0.3">
      <c r="A35" s="178"/>
      <c r="B35" s="183"/>
      <c r="C35" s="30" t="s">
        <v>41</v>
      </c>
      <c r="D35" s="41">
        <v>95859</v>
      </c>
      <c r="E35" s="22">
        <v>91545</v>
      </c>
      <c r="F35" s="23">
        <f t="shared" si="3"/>
        <v>187404</v>
      </c>
    </row>
    <row r="36" spans="1:6" ht="15" thickBot="1" x14ac:dyDescent="0.35">
      <c r="A36" s="179"/>
      <c r="B36" s="31" t="s">
        <v>34</v>
      </c>
      <c r="C36" s="42"/>
      <c r="D36" s="33">
        <f>SUM(D30:D35)</f>
        <v>694224</v>
      </c>
      <c r="E36" s="33">
        <f>SUM(E30:E35)</f>
        <v>693085</v>
      </c>
      <c r="F36" s="34">
        <f>SUM(F30:F35)</f>
        <v>1387309</v>
      </c>
    </row>
    <row r="37" spans="1:6" x14ac:dyDescent="0.3">
      <c r="A37" s="177">
        <v>2015</v>
      </c>
      <c r="B37" s="35" t="s">
        <v>37</v>
      </c>
      <c r="C37" s="36" t="s">
        <v>36</v>
      </c>
      <c r="D37" s="37">
        <v>138506</v>
      </c>
      <c r="E37" s="44">
        <v>141894</v>
      </c>
      <c r="F37" s="38">
        <f t="shared" ref="F37:F42" si="4">SUM(D37:E37)</f>
        <v>280400</v>
      </c>
    </row>
    <row r="38" spans="1:6" x14ac:dyDescent="0.3">
      <c r="A38" s="178"/>
      <c r="B38" s="181" t="s">
        <v>38</v>
      </c>
      <c r="C38" s="24" t="s">
        <v>39</v>
      </c>
      <c r="D38" s="39">
        <v>51180</v>
      </c>
      <c r="E38" s="25">
        <v>51494</v>
      </c>
      <c r="F38" s="26">
        <f t="shared" si="4"/>
        <v>102674</v>
      </c>
    </row>
    <row r="39" spans="1:6" x14ac:dyDescent="0.3">
      <c r="A39" s="178"/>
      <c r="B39" s="182"/>
      <c r="C39" s="27" t="s">
        <v>25</v>
      </c>
      <c r="D39" s="40">
        <v>165962</v>
      </c>
      <c r="E39" s="28">
        <v>164220</v>
      </c>
      <c r="F39" s="29">
        <f t="shared" si="4"/>
        <v>330182</v>
      </c>
    </row>
    <row r="40" spans="1:6" x14ac:dyDescent="0.3">
      <c r="A40" s="178"/>
      <c r="B40" s="182"/>
      <c r="C40" s="27" t="s">
        <v>35</v>
      </c>
      <c r="D40" s="40">
        <v>48043</v>
      </c>
      <c r="E40" s="28">
        <v>43527</v>
      </c>
      <c r="F40" s="29">
        <f t="shared" si="4"/>
        <v>91570</v>
      </c>
    </row>
    <row r="41" spans="1:6" x14ac:dyDescent="0.3">
      <c r="A41" s="178"/>
      <c r="B41" s="182"/>
      <c r="C41" s="27" t="s">
        <v>40</v>
      </c>
      <c r="D41" s="40">
        <v>171866</v>
      </c>
      <c r="E41" s="28">
        <v>170120</v>
      </c>
      <c r="F41" s="29">
        <f t="shared" si="4"/>
        <v>341986</v>
      </c>
    </row>
    <row r="42" spans="1:6" x14ac:dyDescent="0.3">
      <c r="A42" s="178"/>
      <c r="B42" s="183"/>
      <c r="C42" s="30" t="s">
        <v>41</v>
      </c>
      <c r="D42" s="41">
        <v>82276</v>
      </c>
      <c r="E42" s="22">
        <v>80572</v>
      </c>
      <c r="F42" s="23">
        <f t="shared" si="4"/>
        <v>162848</v>
      </c>
    </row>
    <row r="43" spans="1:6" ht="15" thickBot="1" x14ac:dyDescent="0.35">
      <c r="A43" s="179"/>
      <c r="B43" s="31" t="s">
        <v>34</v>
      </c>
      <c r="C43" s="42"/>
      <c r="D43" s="33">
        <f>SUM(D37:D42)</f>
        <v>657833</v>
      </c>
      <c r="E43" s="33">
        <f>SUM(E37:E42)</f>
        <v>651827</v>
      </c>
      <c r="F43" s="34">
        <f>SUM(F37:F42)</f>
        <v>1309660</v>
      </c>
    </row>
    <row r="44" spans="1:6" x14ac:dyDescent="0.3">
      <c r="A44" s="177">
        <v>2014</v>
      </c>
      <c r="B44" s="35" t="s">
        <v>37</v>
      </c>
      <c r="C44" s="36" t="s">
        <v>36</v>
      </c>
      <c r="D44" s="37">
        <v>136514</v>
      </c>
      <c r="E44" s="38">
        <v>129354</v>
      </c>
      <c r="F44" s="38">
        <f t="shared" ref="F44:F49" si="5">SUM(D44:E44)</f>
        <v>265868</v>
      </c>
    </row>
    <row r="45" spans="1:6" x14ac:dyDescent="0.3">
      <c r="A45" s="178"/>
      <c r="B45" s="181" t="s">
        <v>38</v>
      </c>
      <c r="C45" s="24" t="s">
        <v>39</v>
      </c>
      <c r="D45" s="39">
        <v>47497</v>
      </c>
      <c r="E45" s="26">
        <v>51418</v>
      </c>
      <c r="F45" s="26">
        <f t="shared" si="5"/>
        <v>98915</v>
      </c>
    </row>
    <row r="46" spans="1:6" x14ac:dyDescent="0.3">
      <c r="A46" s="178"/>
      <c r="B46" s="182"/>
      <c r="C46" s="27" t="s">
        <v>25</v>
      </c>
      <c r="D46" s="40">
        <v>185363</v>
      </c>
      <c r="E46" s="29">
        <v>180614</v>
      </c>
      <c r="F46" s="29">
        <f t="shared" si="5"/>
        <v>365977</v>
      </c>
    </row>
    <row r="47" spans="1:6" x14ac:dyDescent="0.3">
      <c r="A47" s="178"/>
      <c r="B47" s="182"/>
      <c r="C47" s="27" t="s">
        <v>35</v>
      </c>
      <c r="D47" s="40">
        <v>41439</v>
      </c>
      <c r="E47" s="29">
        <v>48733</v>
      </c>
      <c r="F47" s="29">
        <f>SUM(D47:E47)</f>
        <v>90172</v>
      </c>
    </row>
    <row r="48" spans="1:6" x14ac:dyDescent="0.3">
      <c r="A48" s="178"/>
      <c r="B48" s="182"/>
      <c r="C48" s="27" t="s">
        <v>40</v>
      </c>
      <c r="D48" s="40">
        <v>185004</v>
      </c>
      <c r="E48" s="29">
        <v>179610</v>
      </c>
      <c r="F48" s="29">
        <f t="shared" si="5"/>
        <v>364614</v>
      </c>
    </row>
    <row r="49" spans="1:8" x14ac:dyDescent="0.3">
      <c r="A49" s="178"/>
      <c r="B49" s="183"/>
      <c r="C49" s="30" t="s">
        <v>41</v>
      </c>
      <c r="D49" s="41">
        <v>85197</v>
      </c>
      <c r="E49" s="23">
        <v>82097</v>
      </c>
      <c r="F49" s="23">
        <f t="shared" si="5"/>
        <v>167294</v>
      </c>
    </row>
    <row r="50" spans="1:8" ht="15" thickBot="1" x14ac:dyDescent="0.35">
      <c r="A50" s="179"/>
      <c r="B50" s="31" t="s">
        <v>34</v>
      </c>
      <c r="C50" s="42"/>
      <c r="D50" s="43">
        <f>SUM(D44:D49)</f>
        <v>681014</v>
      </c>
      <c r="E50" s="34">
        <f>SUM(E44:E49)</f>
        <v>671826</v>
      </c>
      <c r="F50" s="34">
        <f>SUM(F44:F49)</f>
        <v>1352840</v>
      </c>
    </row>
    <row r="51" spans="1:8" x14ac:dyDescent="0.3">
      <c r="A51" s="180">
        <v>2013</v>
      </c>
      <c r="B51" s="20" t="s">
        <v>37</v>
      </c>
      <c r="C51" s="21" t="s">
        <v>36</v>
      </c>
      <c r="D51" s="22">
        <v>127687</v>
      </c>
      <c r="E51" s="23">
        <v>133151</v>
      </c>
      <c r="F51" s="23">
        <f t="shared" ref="F51:F56" si="6">SUM(D51:E51)</f>
        <v>260838</v>
      </c>
    </row>
    <row r="52" spans="1:8" x14ac:dyDescent="0.3">
      <c r="A52" s="178"/>
      <c r="B52" s="181" t="s">
        <v>38</v>
      </c>
      <c r="C52" s="24" t="s">
        <v>39</v>
      </c>
      <c r="D52" s="25">
        <v>45146</v>
      </c>
      <c r="E52" s="26">
        <v>45861</v>
      </c>
      <c r="F52" s="26">
        <f t="shared" si="6"/>
        <v>91007</v>
      </c>
    </row>
    <row r="53" spans="1:8" x14ac:dyDescent="0.3">
      <c r="A53" s="178"/>
      <c r="B53" s="182"/>
      <c r="C53" s="27" t="s">
        <v>25</v>
      </c>
      <c r="D53" s="28">
        <v>187549</v>
      </c>
      <c r="E53" s="29">
        <v>177952</v>
      </c>
      <c r="F53" s="29">
        <f t="shared" si="6"/>
        <v>365501</v>
      </c>
    </row>
    <row r="54" spans="1:8" x14ac:dyDescent="0.3">
      <c r="A54" s="178"/>
      <c r="B54" s="182"/>
      <c r="C54" s="27" t="s">
        <v>35</v>
      </c>
      <c r="D54" s="28">
        <v>34359</v>
      </c>
      <c r="E54" s="29">
        <v>34919</v>
      </c>
      <c r="F54" s="29">
        <f t="shared" si="6"/>
        <v>69278</v>
      </c>
    </row>
    <row r="55" spans="1:8" x14ac:dyDescent="0.3">
      <c r="A55" s="178"/>
      <c r="B55" s="182"/>
      <c r="C55" s="27" t="s">
        <v>40</v>
      </c>
      <c r="D55" s="28">
        <v>177961</v>
      </c>
      <c r="E55" s="29">
        <v>175902</v>
      </c>
      <c r="F55" s="29">
        <f t="shared" si="6"/>
        <v>353863</v>
      </c>
    </row>
    <row r="56" spans="1:8" x14ac:dyDescent="0.3">
      <c r="A56" s="178"/>
      <c r="B56" s="183"/>
      <c r="C56" s="30" t="s">
        <v>41</v>
      </c>
      <c r="D56" s="22">
        <v>78247</v>
      </c>
      <c r="E56" s="23">
        <v>79918</v>
      </c>
      <c r="F56" s="23">
        <f t="shared" si="6"/>
        <v>158165</v>
      </c>
    </row>
    <row r="57" spans="1:8" ht="15" thickBot="1" x14ac:dyDescent="0.35">
      <c r="A57" s="179"/>
      <c r="B57" s="31" t="s">
        <v>34</v>
      </c>
      <c r="C57" s="32"/>
      <c r="D57" s="33">
        <f>SUM(D51:D56)</f>
        <v>650949</v>
      </c>
      <c r="E57" s="34">
        <f>SUM(E51:E56)</f>
        <v>647703</v>
      </c>
      <c r="F57" s="34">
        <f>SUM(F51:F56)</f>
        <v>1298652</v>
      </c>
    </row>
    <row r="58" spans="1:8" x14ac:dyDescent="0.3">
      <c r="A58" s="176" t="s">
        <v>101</v>
      </c>
      <c r="B58" s="176"/>
      <c r="C58" s="176"/>
      <c r="D58" s="123"/>
      <c r="E58" s="45"/>
      <c r="F58" s="7"/>
      <c r="G58" s="7"/>
      <c r="H58" s="7"/>
    </row>
  </sheetData>
  <mergeCells count="16">
    <mergeCell ref="A3:F3"/>
    <mergeCell ref="A58:C58"/>
    <mergeCell ref="A44:A50"/>
    <mergeCell ref="A51:A57"/>
    <mergeCell ref="A37:A43"/>
    <mergeCell ref="B52:B56"/>
    <mergeCell ref="B45:B49"/>
    <mergeCell ref="B38:B42"/>
    <mergeCell ref="A14:A21"/>
    <mergeCell ref="B15:B20"/>
    <mergeCell ref="A30:A36"/>
    <mergeCell ref="B31:B35"/>
    <mergeCell ref="A22:A29"/>
    <mergeCell ref="B23:B28"/>
    <mergeCell ref="B7:B12"/>
    <mergeCell ref="A6:A13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headerFooter>
    <oddHeader>&amp;R&amp;G</oddHeader>
    <oddFooter>&amp;L&amp;F&amp;C&amp;P / &amp;N&amp;R&amp;A</oddFooter>
  </headerFooter>
  <colBreaks count="1" manualBreakCount="1">
    <brk id="8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9</vt:i4>
      </vt:variant>
    </vt:vector>
  </HeadingPairs>
  <TitlesOfParts>
    <vt:vector size="21" baseType="lpstr">
      <vt:lpstr>Cover Page</vt:lpstr>
      <vt:lpstr>Explanatory Notes</vt:lpstr>
      <vt:lpstr>Key Figures</vt:lpstr>
      <vt:lpstr>Employment</vt:lpstr>
      <vt:lpstr>Hotel Capacity</vt:lpstr>
      <vt:lpstr>Rooms for Rent Capacity</vt:lpstr>
      <vt:lpstr>Arrivals-Overnights-Occupancy</vt:lpstr>
      <vt:lpstr>Intern-Domestic air Arrivals</vt:lpstr>
      <vt:lpstr>Domestic Traffic in ports</vt:lpstr>
      <vt:lpstr>Cruise Ship Traffic</vt:lpstr>
      <vt:lpstr>Admissions to Museums</vt:lpstr>
      <vt:lpstr>Studies</vt:lpstr>
      <vt:lpstr>'Admissions to Museums'!Print_Area</vt:lpstr>
      <vt:lpstr>'Arrivals-Overnights-Occupancy'!Print_Area</vt:lpstr>
      <vt:lpstr>'Cover Page'!Print_Area</vt:lpstr>
      <vt:lpstr>'Domestic Traffic in ports'!Print_Area</vt:lpstr>
      <vt:lpstr>Employment!Print_Area</vt:lpstr>
      <vt:lpstr>'Explanatory Notes'!Print_Area</vt:lpstr>
      <vt:lpstr>'Hotel Capacity'!Print_Area</vt:lpstr>
      <vt:lpstr>'Intern-Domestic air Arrivals'!Print_Area</vt:lpstr>
      <vt:lpstr>'Intern-Domestic air Arrivals'!Print_Titles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ΣΕΡΑΦΕΙΜ ΚΟΥΤΣΟΣ</dc:creator>
  <cp:lastModifiedBy>ΣΕΡΑΦΕΙΜ ΚΟΥΤΣΟΣ</cp:lastModifiedBy>
  <cp:lastPrinted>2018-03-01T12:24:20Z</cp:lastPrinted>
  <dcterms:created xsi:type="dcterms:W3CDTF">2016-07-19T08:35:01Z</dcterms:created>
  <dcterms:modified xsi:type="dcterms:W3CDTF">2021-04-01T09:02:54Z</dcterms:modified>
</cp:coreProperties>
</file>