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519" documentId="13_ncr:1_{083DC84D-B286-4B06-96DA-D7C5F14CC4DD}" xr6:coauthVersionLast="46" xr6:coauthVersionMax="46" xr10:uidLastSave="{30D78F90-3CC9-4B20-8C95-C6DA6D30E5E7}"/>
  <bookViews>
    <workbookView xWindow="-108" yWindow="-108" windowWidth="23256" windowHeight="12576" tabRatio="744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Traffic in Cyclades" sheetId="14" r:id="rId10"/>
    <sheet name="Cruise Ship Traffic in dodecane" sheetId="15" r:id="rId11"/>
    <sheet name="Admissions to Museums" sheetId="2" r:id="rId12"/>
    <sheet name="Studies" sheetId="12" r:id="rId13"/>
  </sheets>
  <definedNames>
    <definedName name="_xlnm.Print_Area" localSheetId="11">'Admissions to Museums'!$A$1:$J$33</definedName>
    <definedName name="_xlnm.Print_Area" localSheetId="6">'Arrivals-Overnights-Occupancy'!$A$1:$J$152</definedName>
    <definedName name="_xlnm.Print_Area" localSheetId="0">'Cover Page'!$A$1:$O$26</definedName>
    <definedName name="_xlnm.Print_Area" localSheetId="8">'Domestic Traffic in ports'!$A$1:$F$320</definedName>
    <definedName name="_xlnm.Print_Area" localSheetId="3">Employment!$A$1:$I$18</definedName>
    <definedName name="_xlnm.Print_Area" localSheetId="1">'Explanatory Notes'!$A$1:$O$23</definedName>
    <definedName name="_xlnm.Print_Area" localSheetId="4">'Hotel Capacity'!$A$49:$H$528</definedName>
    <definedName name="_xlnm.Print_Area" localSheetId="7">'Intern-Domestic Air Arrivals'!$A$1:$AA$148</definedName>
    <definedName name="_xlnm.Print_Titles" localSheetId="6">'Arrivals-Overnights-Occupancy'!$89:$90</definedName>
    <definedName name="_xlnm.Print_Titles" localSheetId="8">'Domestic Traffic in ports'!$3:$4</definedName>
    <definedName name="_xlnm.Print_Titles" localSheetId="7">'Intern-Domestic Air Arrivals'!$3:$4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1" l="1"/>
  <c r="F13" i="11"/>
  <c r="E12" i="11"/>
  <c r="D12" i="11"/>
  <c r="C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I32" i="15"/>
  <c r="I30" i="15"/>
  <c r="I24" i="15"/>
  <c r="I22" i="15"/>
  <c r="I16" i="15"/>
  <c r="I14" i="15"/>
  <c r="I8" i="15"/>
  <c r="I6" i="15"/>
  <c r="I48" i="14"/>
  <c r="I46" i="14"/>
  <c r="I40" i="14"/>
  <c r="I38" i="14"/>
  <c r="I32" i="14"/>
  <c r="I30" i="14"/>
  <c r="I24" i="14"/>
  <c r="I22" i="14"/>
  <c r="I16" i="14"/>
  <c r="I14" i="14"/>
  <c r="I8" i="14"/>
  <c r="I6" i="14"/>
  <c r="H5" i="11" l="1"/>
  <c r="H9" i="11"/>
  <c r="F12" i="11"/>
  <c r="G12" i="11"/>
  <c r="H11" i="11"/>
  <c r="H6" i="11"/>
  <c r="H13" i="11"/>
  <c r="H7" i="11"/>
  <c r="H8" i="11"/>
  <c r="H10" i="11"/>
  <c r="AA17" i="5"/>
  <c r="K17" i="5"/>
  <c r="AA16" i="5"/>
  <c r="K16" i="5"/>
  <c r="AA15" i="5"/>
  <c r="K15" i="5"/>
  <c r="AA14" i="5"/>
  <c r="K14" i="5"/>
  <c r="AA13" i="5"/>
  <c r="K13" i="5"/>
  <c r="AA12" i="5"/>
  <c r="K12" i="5"/>
  <c r="AA11" i="5"/>
  <c r="K11" i="5"/>
  <c r="AA10" i="5"/>
  <c r="K10" i="5"/>
  <c r="AA9" i="5"/>
  <c r="K9" i="5"/>
  <c r="AA8" i="5"/>
  <c r="K8" i="5"/>
  <c r="AA7" i="5"/>
  <c r="K7" i="5"/>
  <c r="AA6" i="5"/>
  <c r="K6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J5" i="5"/>
  <c r="I5" i="5"/>
  <c r="H5" i="5"/>
  <c r="G5" i="5"/>
  <c r="F5" i="5"/>
  <c r="E5" i="5"/>
  <c r="D5" i="5"/>
  <c r="C5" i="5"/>
  <c r="B5" i="5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L146" i="3"/>
  <c r="L147" i="3"/>
  <c r="L148" i="3"/>
  <c r="L149" i="3"/>
  <c r="L80" i="3"/>
  <c r="L81" i="3"/>
  <c r="L82" i="3"/>
  <c r="L83" i="3"/>
  <c r="H12" i="11" l="1"/>
  <c r="AA5" i="5"/>
  <c r="K5" i="5"/>
  <c r="H45" i="1"/>
  <c r="H46" i="1"/>
  <c r="H47" i="1"/>
  <c r="L31" i="2"/>
  <c r="L32" i="2"/>
  <c r="F6" i="7" l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" i="7"/>
  <c r="E49" i="7"/>
  <c r="D49" i="7"/>
  <c r="K9" i="10" l="1"/>
  <c r="K10" i="10"/>
  <c r="K20" i="5" l="1"/>
  <c r="K21" i="5"/>
  <c r="K22" i="5"/>
  <c r="K23" i="5"/>
  <c r="K24" i="5"/>
  <c r="K25" i="5"/>
  <c r="K26" i="5"/>
  <c r="K27" i="5"/>
  <c r="K28" i="5"/>
  <c r="K29" i="5"/>
  <c r="K30" i="5"/>
  <c r="K32" i="5"/>
  <c r="K33" i="5"/>
  <c r="K34" i="5"/>
  <c r="K35" i="5"/>
  <c r="K31" i="5" s="1"/>
  <c r="K36" i="5"/>
  <c r="K37" i="5"/>
  <c r="K38" i="5"/>
  <c r="K39" i="5"/>
  <c r="K40" i="5"/>
  <c r="K41" i="5"/>
  <c r="K42" i="5"/>
  <c r="K43" i="5"/>
  <c r="K45" i="5"/>
  <c r="K44" i="5" s="1"/>
  <c r="K46" i="5"/>
  <c r="K47" i="5"/>
  <c r="K48" i="5"/>
  <c r="K49" i="5"/>
  <c r="K50" i="5"/>
  <c r="K51" i="5"/>
  <c r="K52" i="5"/>
  <c r="K53" i="5"/>
  <c r="K54" i="5"/>
  <c r="K55" i="5"/>
  <c r="K56" i="5"/>
  <c r="K57" i="5"/>
  <c r="K70" i="5"/>
  <c r="K83" i="5"/>
  <c r="K96" i="5"/>
  <c r="K109" i="5"/>
  <c r="K122" i="5"/>
  <c r="K135" i="5"/>
  <c r="K19" i="5"/>
  <c r="K18" i="5" l="1"/>
  <c r="AA30" i="5"/>
  <c r="AA29" i="5"/>
  <c r="AA28" i="5"/>
  <c r="AA27" i="5"/>
  <c r="AA26" i="5"/>
  <c r="AA25" i="5"/>
  <c r="AA24" i="5"/>
  <c r="AA23" i="5"/>
  <c r="AA22" i="5"/>
  <c r="AA21" i="5"/>
  <c r="AA20" i="5"/>
  <c r="AA19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J18" i="5"/>
  <c r="I18" i="5"/>
  <c r="H18" i="5"/>
  <c r="G18" i="5"/>
  <c r="F18" i="5"/>
  <c r="E18" i="5"/>
  <c r="D18" i="5"/>
  <c r="C18" i="5"/>
  <c r="B18" i="5"/>
  <c r="AA18" i="5" l="1"/>
  <c r="G29" i="11"/>
  <c r="F29" i="11"/>
  <c r="E28" i="11"/>
  <c r="D28" i="11"/>
  <c r="C28" i="11"/>
  <c r="G27" i="11"/>
  <c r="F27" i="11"/>
  <c r="H27" i="11" s="1"/>
  <c r="G26" i="11"/>
  <c r="F26" i="11"/>
  <c r="G25" i="11"/>
  <c r="F25" i="11"/>
  <c r="G24" i="11"/>
  <c r="F24" i="11"/>
  <c r="G23" i="11"/>
  <c r="F23" i="11"/>
  <c r="H23" i="11" s="1"/>
  <c r="G22" i="11"/>
  <c r="F22" i="11"/>
  <c r="G21" i="11"/>
  <c r="F21" i="11"/>
  <c r="G20" i="11"/>
  <c r="F20" i="11"/>
  <c r="H25" i="11" l="1"/>
  <c r="H29" i="11"/>
  <c r="H22" i="11"/>
  <c r="G28" i="11"/>
  <c r="H21" i="11"/>
  <c r="H20" i="11"/>
  <c r="H24" i="11"/>
  <c r="H26" i="11"/>
  <c r="F28" i="11"/>
  <c r="H28" i="11" s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93" i="1" l="1"/>
  <c r="H95" i="1"/>
  <c r="H94" i="1"/>
  <c r="F47" i="13"/>
  <c r="E47" i="13"/>
  <c r="D47" i="13"/>
  <c r="C47" i="13"/>
  <c r="F46" i="13"/>
  <c r="E46" i="13"/>
  <c r="D46" i="13"/>
  <c r="C46" i="13"/>
  <c r="F45" i="13"/>
  <c r="E45" i="13"/>
  <c r="D45" i="13"/>
  <c r="C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46" i="13" l="1"/>
  <c r="G47" i="13"/>
  <c r="G45" i="13"/>
  <c r="H32" i="15"/>
  <c r="H30" i="15"/>
  <c r="H24" i="15"/>
  <c r="H22" i="15"/>
  <c r="H16" i="15"/>
  <c r="H14" i="15"/>
  <c r="H8" i="15"/>
  <c r="H6" i="15"/>
  <c r="H65" i="14"/>
  <c r="H63" i="14"/>
  <c r="H48" i="14"/>
  <c r="H46" i="14"/>
  <c r="H40" i="14"/>
  <c r="H38" i="14"/>
  <c r="H32" i="14"/>
  <c r="H30" i="14"/>
  <c r="H24" i="14"/>
  <c r="H22" i="14"/>
  <c r="H16" i="14"/>
  <c r="H14" i="14"/>
  <c r="H8" i="14"/>
  <c r="H6" i="14"/>
  <c r="K146" i="3" l="1"/>
  <c r="K147" i="3"/>
  <c r="K148" i="3"/>
  <c r="K149" i="3"/>
  <c r="K80" i="3"/>
  <c r="K81" i="3"/>
  <c r="K82" i="3"/>
  <c r="K83" i="3"/>
  <c r="E94" i="7" l="1"/>
  <c r="D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94" i="7" l="1"/>
  <c r="K31" i="2" l="1"/>
  <c r="K32" i="2"/>
  <c r="J9" i="10" l="1"/>
  <c r="J5" i="10"/>
  <c r="J6" i="10" s="1"/>
  <c r="J10" i="10" s="1"/>
  <c r="E44" i="11" l="1"/>
  <c r="D44" i="11"/>
  <c r="C44" i="11"/>
  <c r="G45" i="11"/>
  <c r="F45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60" i="11"/>
  <c r="F60" i="11"/>
  <c r="G59" i="11"/>
  <c r="F59" i="11"/>
  <c r="G58" i="11"/>
  <c r="F58" i="11"/>
  <c r="G57" i="11"/>
  <c r="F57" i="11"/>
  <c r="H57" i="11" s="1"/>
  <c r="G56" i="11"/>
  <c r="F56" i="11"/>
  <c r="G55" i="11"/>
  <c r="F55" i="11"/>
  <c r="G54" i="11"/>
  <c r="F54" i="11"/>
  <c r="G53" i="11"/>
  <c r="F53" i="11"/>
  <c r="H53" i="11" s="1"/>
  <c r="G52" i="11"/>
  <c r="F52" i="11"/>
  <c r="F69" i="11"/>
  <c r="G69" i="11"/>
  <c r="F70" i="11"/>
  <c r="H70" i="11" s="1"/>
  <c r="G70" i="11"/>
  <c r="F71" i="11"/>
  <c r="H71" i="11" s="1"/>
  <c r="G71" i="11"/>
  <c r="F72" i="11"/>
  <c r="G72" i="11"/>
  <c r="F73" i="11"/>
  <c r="H73" i="11" s="1"/>
  <c r="G73" i="11"/>
  <c r="F74" i="11"/>
  <c r="G74" i="11"/>
  <c r="F75" i="11"/>
  <c r="G75" i="11"/>
  <c r="F76" i="11"/>
  <c r="G76" i="11"/>
  <c r="G68" i="11"/>
  <c r="F68" i="11"/>
  <c r="H43" i="11" l="1"/>
  <c r="H74" i="11"/>
  <c r="H41" i="11"/>
  <c r="H69" i="11"/>
  <c r="H76" i="11"/>
  <c r="H68" i="11"/>
  <c r="H59" i="11"/>
  <c r="H75" i="11"/>
  <c r="H72" i="11"/>
  <c r="H55" i="11"/>
  <c r="H52" i="11"/>
  <c r="H54" i="11"/>
  <c r="H56" i="11"/>
  <c r="H58" i="11"/>
  <c r="H60" i="11"/>
  <c r="H42" i="11"/>
  <c r="G44" i="11"/>
  <c r="H40" i="11"/>
  <c r="H36" i="11"/>
  <c r="H38" i="11"/>
  <c r="H45" i="11"/>
  <c r="F44" i="11"/>
  <c r="H37" i="11"/>
  <c r="H39" i="11"/>
  <c r="G143" i="1"/>
  <c r="F143" i="1"/>
  <c r="E143" i="1"/>
  <c r="D143" i="1"/>
  <c r="C143" i="1"/>
  <c r="G142" i="1"/>
  <c r="F142" i="1"/>
  <c r="E142" i="1"/>
  <c r="D142" i="1"/>
  <c r="C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44" i="11" l="1"/>
  <c r="H143" i="1"/>
  <c r="H142" i="1"/>
  <c r="H141" i="1"/>
  <c r="F95" i="13"/>
  <c r="E95" i="13"/>
  <c r="D95" i="13"/>
  <c r="C95" i="13"/>
  <c r="F94" i="13"/>
  <c r="E94" i="13"/>
  <c r="D94" i="13"/>
  <c r="C94" i="13"/>
  <c r="F93" i="13"/>
  <c r="E93" i="13"/>
  <c r="D93" i="13"/>
  <c r="C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93" i="13" s="1"/>
  <c r="G56" i="13"/>
  <c r="G55" i="13"/>
  <c r="G54" i="13"/>
  <c r="G94" i="13" l="1"/>
  <c r="G95" i="13"/>
  <c r="J135" i="5"/>
  <c r="J122" i="5"/>
  <c r="J109" i="5"/>
  <c r="J96" i="5"/>
  <c r="J83" i="5"/>
  <c r="J70" i="5"/>
  <c r="J57" i="5"/>
  <c r="J44" i="5"/>
  <c r="J31" i="5"/>
  <c r="C44" i="5"/>
  <c r="C31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I31" i="5"/>
  <c r="H31" i="5"/>
  <c r="G31" i="5"/>
  <c r="F31" i="5"/>
  <c r="E31" i="5"/>
  <c r="D31" i="5"/>
  <c r="B31" i="5"/>
  <c r="AA31" i="5" l="1"/>
  <c r="G32" i="15" l="1"/>
  <c r="G30" i="15"/>
  <c r="G24" i="15"/>
  <c r="G22" i="15"/>
  <c r="G16" i="15"/>
  <c r="G14" i="15"/>
  <c r="G8" i="15"/>
  <c r="G6" i="15"/>
  <c r="G65" i="14"/>
  <c r="G63" i="14"/>
  <c r="G48" i="14"/>
  <c r="G46" i="14"/>
  <c r="G40" i="14"/>
  <c r="G38" i="14"/>
  <c r="G32" i="14"/>
  <c r="G30" i="14"/>
  <c r="G24" i="14"/>
  <c r="G22" i="14"/>
  <c r="G16" i="14"/>
  <c r="G14" i="14"/>
  <c r="G8" i="14"/>
  <c r="G6" i="14"/>
  <c r="F138" i="7" l="1"/>
  <c r="F318" i="7"/>
  <c r="F273" i="7"/>
  <c r="F228" i="7"/>
  <c r="F183" i="7"/>
  <c r="E139" i="7"/>
  <c r="D139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139" i="7" l="1"/>
  <c r="D65" i="14"/>
  <c r="D63" i="14"/>
  <c r="F65" i="14"/>
  <c r="E65" i="14"/>
  <c r="F63" i="14"/>
  <c r="E63" i="14"/>
  <c r="J149" i="3" l="1"/>
  <c r="J148" i="3"/>
  <c r="J147" i="3"/>
  <c r="J146" i="3"/>
  <c r="J80" i="3"/>
  <c r="J81" i="3"/>
  <c r="J82" i="3"/>
  <c r="J83" i="3"/>
  <c r="J31" i="2" l="1"/>
  <c r="J32" i="2"/>
  <c r="E61" i="11" l="1"/>
  <c r="D61" i="11"/>
  <c r="C61" i="11"/>
  <c r="G61" i="11" l="1"/>
  <c r="F61" i="11"/>
  <c r="I9" i="10"/>
  <c r="I6" i="10"/>
  <c r="I10" i="10" s="1"/>
  <c r="H61" i="11" l="1"/>
  <c r="G191" i="1"/>
  <c r="F191" i="1"/>
  <c r="E191" i="1"/>
  <c r="D191" i="1"/>
  <c r="C191" i="1"/>
  <c r="G190" i="1"/>
  <c r="F190" i="1"/>
  <c r="E190" i="1"/>
  <c r="D190" i="1"/>
  <c r="C190" i="1"/>
  <c r="G189" i="1"/>
  <c r="F189" i="1"/>
  <c r="E189" i="1"/>
  <c r="D189" i="1"/>
  <c r="C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91" i="1" l="1"/>
  <c r="H189" i="1"/>
  <c r="H190" i="1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6" i="5"/>
  <c r="AA47" i="5"/>
  <c r="AA48" i="5"/>
  <c r="AA49" i="5"/>
  <c r="AA50" i="5"/>
  <c r="AA51" i="5"/>
  <c r="AA52" i="5"/>
  <c r="AA53" i="5"/>
  <c r="AA54" i="5"/>
  <c r="AA55" i="5"/>
  <c r="AA56" i="5"/>
  <c r="AA45" i="5"/>
  <c r="M44" i="5"/>
  <c r="D44" i="5"/>
  <c r="E44" i="5"/>
  <c r="F44" i="5"/>
  <c r="G44" i="5"/>
  <c r="H44" i="5"/>
  <c r="I44" i="5"/>
  <c r="B44" i="5"/>
  <c r="AA44" i="5" l="1"/>
  <c r="F32" i="15"/>
  <c r="F30" i="15"/>
  <c r="F24" i="15"/>
  <c r="F22" i="15"/>
  <c r="F16" i="15"/>
  <c r="F14" i="15"/>
  <c r="F8" i="15"/>
  <c r="F6" i="15"/>
  <c r="F56" i="14"/>
  <c r="F54" i="14"/>
  <c r="F48" i="14"/>
  <c r="F46" i="14"/>
  <c r="F40" i="14"/>
  <c r="F38" i="14"/>
  <c r="F32" i="14"/>
  <c r="F30" i="14"/>
  <c r="F24" i="14"/>
  <c r="F22" i="14"/>
  <c r="F16" i="14"/>
  <c r="F14" i="14"/>
  <c r="F8" i="14"/>
  <c r="F6" i="14"/>
  <c r="E32" i="15" l="1"/>
  <c r="D32" i="15"/>
  <c r="C32" i="15"/>
  <c r="E30" i="15"/>
  <c r="D30" i="15"/>
  <c r="C30" i="15"/>
  <c r="E24" i="15"/>
  <c r="D24" i="15"/>
  <c r="C24" i="15"/>
  <c r="E22" i="15"/>
  <c r="D22" i="15"/>
  <c r="C22" i="15"/>
  <c r="E16" i="15"/>
  <c r="D16" i="15"/>
  <c r="C16" i="15"/>
  <c r="E14" i="15"/>
  <c r="D14" i="15"/>
  <c r="C14" i="15"/>
  <c r="E8" i="15"/>
  <c r="D8" i="15"/>
  <c r="C8" i="15"/>
  <c r="E6" i="15"/>
  <c r="D6" i="15"/>
  <c r="C6" i="15"/>
  <c r="E56" i="14"/>
  <c r="C56" i="14"/>
  <c r="E54" i="14"/>
  <c r="C54" i="14"/>
  <c r="E48" i="14"/>
  <c r="D48" i="14"/>
  <c r="C48" i="14"/>
  <c r="E46" i="14"/>
  <c r="D46" i="14"/>
  <c r="C46" i="14"/>
  <c r="E40" i="14"/>
  <c r="D40" i="14"/>
  <c r="C40" i="14"/>
  <c r="E38" i="14"/>
  <c r="D38" i="14"/>
  <c r="C38" i="14"/>
  <c r="E32" i="14"/>
  <c r="D32" i="14"/>
  <c r="C32" i="14"/>
  <c r="E30" i="14"/>
  <c r="D30" i="14"/>
  <c r="C30" i="14"/>
  <c r="E24" i="14"/>
  <c r="D24" i="14"/>
  <c r="C24" i="14"/>
  <c r="E22" i="14"/>
  <c r="D22" i="14"/>
  <c r="C22" i="14"/>
  <c r="E16" i="14"/>
  <c r="D16" i="14"/>
  <c r="C16" i="14"/>
  <c r="E14" i="14"/>
  <c r="D14" i="14"/>
  <c r="C14" i="14"/>
  <c r="E8" i="14"/>
  <c r="D8" i="14"/>
  <c r="C8" i="14"/>
  <c r="E6" i="14"/>
  <c r="D6" i="14"/>
  <c r="C6" i="14"/>
  <c r="D149" i="3" l="1"/>
  <c r="E149" i="3"/>
  <c r="F149" i="3"/>
  <c r="G149" i="3"/>
  <c r="H149" i="3"/>
  <c r="I149" i="3"/>
  <c r="D148" i="3"/>
  <c r="E148" i="3"/>
  <c r="F148" i="3"/>
  <c r="G148" i="3"/>
  <c r="H148" i="3"/>
  <c r="I148" i="3"/>
  <c r="D83" i="3"/>
  <c r="E83" i="3"/>
  <c r="F83" i="3"/>
  <c r="G83" i="3"/>
  <c r="H83" i="3"/>
  <c r="I83" i="3"/>
  <c r="D82" i="3"/>
  <c r="E82" i="3"/>
  <c r="F82" i="3"/>
  <c r="G82" i="3"/>
  <c r="H82" i="3"/>
  <c r="I82" i="3"/>
  <c r="D81" i="3"/>
  <c r="E81" i="3"/>
  <c r="F81" i="3"/>
  <c r="G81" i="3"/>
  <c r="H81" i="3"/>
  <c r="I81" i="3"/>
  <c r="D147" i="3"/>
  <c r="E147" i="3"/>
  <c r="F147" i="3"/>
  <c r="G147" i="3"/>
  <c r="H147" i="3"/>
  <c r="I147" i="3"/>
  <c r="D146" i="3"/>
  <c r="E146" i="3"/>
  <c r="F146" i="3"/>
  <c r="G146" i="3"/>
  <c r="H146" i="3"/>
  <c r="I146" i="3"/>
  <c r="D80" i="3"/>
  <c r="E80" i="3"/>
  <c r="F80" i="3"/>
  <c r="G80" i="3"/>
  <c r="H80" i="3"/>
  <c r="I80" i="3"/>
  <c r="G134" i="13" l="1"/>
  <c r="G133" i="13"/>
  <c r="G132" i="13"/>
  <c r="G119" i="13"/>
  <c r="G118" i="13"/>
  <c r="G117" i="13"/>
  <c r="G137" i="13"/>
  <c r="G131" i="13"/>
  <c r="G128" i="13"/>
  <c r="G125" i="13"/>
  <c r="G122" i="13"/>
  <c r="C142" i="13"/>
  <c r="D142" i="13"/>
  <c r="E142" i="13"/>
  <c r="F142" i="13"/>
  <c r="C143" i="13"/>
  <c r="D143" i="13"/>
  <c r="E143" i="13"/>
  <c r="F143" i="13"/>
  <c r="D141" i="13"/>
  <c r="E141" i="13"/>
  <c r="F141" i="13"/>
  <c r="C141" i="13"/>
  <c r="G136" i="13"/>
  <c r="G135" i="13"/>
  <c r="G130" i="13"/>
  <c r="G129" i="13"/>
  <c r="G127" i="13"/>
  <c r="G126" i="13"/>
  <c r="G124" i="13"/>
  <c r="G123" i="13"/>
  <c r="G121" i="13"/>
  <c r="G120" i="13"/>
  <c r="G108" i="13"/>
  <c r="G109" i="13"/>
  <c r="G110" i="13"/>
  <c r="G140" i="13"/>
  <c r="G139" i="13"/>
  <c r="G138" i="13"/>
  <c r="G116" i="13"/>
  <c r="G115" i="13"/>
  <c r="G114" i="13"/>
  <c r="G113" i="13"/>
  <c r="G112" i="13"/>
  <c r="G111" i="13"/>
  <c r="G107" i="13"/>
  <c r="G106" i="13"/>
  <c r="G105" i="13"/>
  <c r="G104" i="13"/>
  <c r="G103" i="13"/>
  <c r="G102" i="13"/>
  <c r="G141" i="13" l="1"/>
  <c r="G142" i="13"/>
  <c r="G143" i="13"/>
  <c r="E184" i="7"/>
  <c r="D184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84" i="7" l="1"/>
  <c r="E77" i="11"/>
  <c r="D77" i="11"/>
  <c r="C77" i="11"/>
  <c r="G77" i="11" l="1"/>
  <c r="F77" i="11"/>
  <c r="C6" i="10"/>
  <c r="D6" i="10"/>
  <c r="E6" i="10"/>
  <c r="F6" i="10"/>
  <c r="G6" i="10"/>
  <c r="H6" i="10"/>
  <c r="B6" i="10"/>
  <c r="H77" i="11" l="1"/>
  <c r="H10" i="10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32" i="2" l="1"/>
  <c r="I31" i="2"/>
  <c r="N57" i="5" l="1"/>
  <c r="O57" i="5"/>
  <c r="P57" i="5"/>
  <c r="Q57" i="5"/>
  <c r="R57" i="5"/>
  <c r="S57" i="5"/>
  <c r="T57" i="5"/>
  <c r="U57" i="5"/>
  <c r="V57" i="5"/>
  <c r="W57" i="5"/>
  <c r="X57" i="5"/>
  <c r="Y57" i="5"/>
  <c r="Z57" i="5"/>
  <c r="M57" i="5"/>
  <c r="D57" i="5"/>
  <c r="E57" i="5"/>
  <c r="F57" i="5"/>
  <c r="G57" i="5"/>
  <c r="H57" i="5"/>
  <c r="I57" i="5"/>
  <c r="B57" i="5"/>
  <c r="AA57" i="5" l="1"/>
  <c r="G239" i="1" l="1"/>
  <c r="F239" i="1"/>
  <c r="E239" i="1"/>
  <c r="D239" i="1"/>
  <c r="C239" i="1"/>
  <c r="G238" i="1"/>
  <c r="F238" i="1"/>
  <c r="E238" i="1"/>
  <c r="D238" i="1"/>
  <c r="C238" i="1"/>
  <c r="G237" i="1"/>
  <c r="F237" i="1"/>
  <c r="E237" i="1"/>
  <c r="D237" i="1"/>
  <c r="C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238" i="1" l="1"/>
  <c r="H239" i="1"/>
  <c r="H237" i="1"/>
  <c r="D135" i="5" l="1"/>
  <c r="E135" i="5"/>
  <c r="F135" i="5"/>
  <c r="G135" i="5"/>
  <c r="H135" i="5"/>
  <c r="I135" i="5"/>
  <c r="B135" i="5"/>
  <c r="D122" i="5"/>
  <c r="E122" i="5"/>
  <c r="F122" i="5"/>
  <c r="G122" i="5"/>
  <c r="H122" i="5"/>
  <c r="I122" i="5"/>
  <c r="B122" i="5"/>
  <c r="D109" i="5"/>
  <c r="E109" i="5"/>
  <c r="F109" i="5"/>
  <c r="G109" i="5"/>
  <c r="H109" i="5"/>
  <c r="I109" i="5"/>
  <c r="B109" i="5"/>
  <c r="D96" i="5"/>
  <c r="E96" i="5"/>
  <c r="F96" i="5"/>
  <c r="G96" i="5"/>
  <c r="H96" i="5"/>
  <c r="I96" i="5"/>
  <c r="B96" i="5"/>
  <c r="D83" i="5"/>
  <c r="E83" i="5"/>
  <c r="F83" i="5"/>
  <c r="G83" i="5"/>
  <c r="H83" i="5"/>
  <c r="I83" i="5"/>
  <c r="B83" i="5"/>
  <c r="D70" i="5"/>
  <c r="E70" i="5"/>
  <c r="F70" i="5"/>
  <c r="G70" i="5"/>
  <c r="H70" i="5"/>
  <c r="I70" i="5"/>
  <c r="B70" i="5"/>
  <c r="AA137" i="5" l="1"/>
  <c r="AA138" i="5"/>
  <c r="AA139" i="5"/>
  <c r="AA140" i="5"/>
  <c r="AA141" i="5"/>
  <c r="AA142" i="5"/>
  <c r="AA143" i="5"/>
  <c r="AA144" i="5"/>
  <c r="AA145" i="5"/>
  <c r="AA146" i="5"/>
  <c r="AA147" i="5"/>
  <c r="AA136" i="5"/>
  <c r="N135" i="5"/>
  <c r="O135" i="5"/>
  <c r="P135" i="5"/>
  <c r="Q135" i="5"/>
  <c r="R135" i="5"/>
  <c r="S135" i="5"/>
  <c r="T135" i="5"/>
  <c r="U135" i="5"/>
  <c r="V135" i="5"/>
  <c r="W135" i="5"/>
  <c r="X135" i="5"/>
  <c r="Y135" i="5"/>
  <c r="Z135" i="5"/>
  <c r="M135" i="5"/>
  <c r="AA124" i="5"/>
  <c r="AA125" i="5"/>
  <c r="AA126" i="5"/>
  <c r="AA127" i="5"/>
  <c r="AA128" i="5"/>
  <c r="AA129" i="5"/>
  <c r="AA130" i="5"/>
  <c r="AA131" i="5"/>
  <c r="AA132" i="5"/>
  <c r="AA133" i="5"/>
  <c r="AA134" i="5"/>
  <c r="AA123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M122" i="5"/>
  <c r="AA111" i="5"/>
  <c r="AA112" i="5"/>
  <c r="AA113" i="5"/>
  <c r="AA114" i="5"/>
  <c r="AA115" i="5"/>
  <c r="AA116" i="5"/>
  <c r="AA117" i="5"/>
  <c r="AA118" i="5"/>
  <c r="AA119" i="5"/>
  <c r="AA120" i="5"/>
  <c r="AA121" i="5"/>
  <c r="AA110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M109" i="5"/>
  <c r="AA98" i="5"/>
  <c r="AA99" i="5"/>
  <c r="AA100" i="5"/>
  <c r="AA101" i="5"/>
  <c r="AA102" i="5"/>
  <c r="AA103" i="5"/>
  <c r="AA104" i="5"/>
  <c r="AA105" i="5"/>
  <c r="AA106" i="5"/>
  <c r="AA107" i="5"/>
  <c r="AA108" i="5"/>
  <c r="AA97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M96" i="5"/>
  <c r="AA85" i="5"/>
  <c r="AA86" i="5"/>
  <c r="AA87" i="5"/>
  <c r="AA88" i="5"/>
  <c r="AA89" i="5"/>
  <c r="AA90" i="5"/>
  <c r="AA91" i="5"/>
  <c r="AA92" i="5"/>
  <c r="AA93" i="5"/>
  <c r="AA94" i="5"/>
  <c r="AA95" i="5"/>
  <c r="AA84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M83" i="5"/>
  <c r="AA72" i="5"/>
  <c r="AA73" i="5"/>
  <c r="AA74" i="5"/>
  <c r="AA75" i="5"/>
  <c r="AA76" i="5"/>
  <c r="AA77" i="5"/>
  <c r="AA78" i="5"/>
  <c r="AA79" i="5"/>
  <c r="AA80" i="5"/>
  <c r="AA81" i="5"/>
  <c r="AA82" i="5"/>
  <c r="AA71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M70" i="5"/>
  <c r="AA109" i="5" l="1"/>
  <c r="AA96" i="5"/>
  <c r="AA83" i="5"/>
  <c r="AA122" i="5"/>
  <c r="AA135" i="5"/>
  <c r="AA70" i="5"/>
  <c r="C149" i="3" l="1"/>
  <c r="C148" i="3"/>
  <c r="C147" i="3"/>
  <c r="C146" i="3"/>
  <c r="C83" i="3"/>
  <c r="C82" i="3"/>
  <c r="C81" i="3"/>
  <c r="C80" i="3"/>
  <c r="E229" i="7" l="1"/>
  <c r="D229" i="7"/>
  <c r="E274" i="7"/>
  <c r="D274" i="7"/>
  <c r="E319" i="7"/>
  <c r="D319" i="7"/>
  <c r="F211" i="7" l="1"/>
  <c r="F212" i="7"/>
  <c r="F213" i="7"/>
  <c r="F214" i="7"/>
  <c r="F215" i="7"/>
  <c r="F216" i="7"/>
  <c r="F217" i="7"/>
  <c r="F218" i="7"/>
  <c r="F219" i="7"/>
  <c r="F220" i="7"/>
  <c r="F221" i="7"/>
  <c r="F222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54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30" i="7"/>
  <c r="F307" i="7"/>
  <c r="F308" i="7"/>
  <c r="F309" i="7"/>
  <c r="F310" i="7"/>
  <c r="F311" i="7"/>
  <c r="F312" i="7"/>
  <c r="F313" i="7"/>
  <c r="F314" i="7"/>
  <c r="F315" i="7"/>
  <c r="F316" i="7"/>
  <c r="F317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275" i="7"/>
  <c r="F227" i="7"/>
  <c r="F226" i="7"/>
  <c r="F225" i="7"/>
  <c r="F224" i="7"/>
  <c r="F223" i="7"/>
  <c r="F210" i="7"/>
  <c r="F209" i="7"/>
  <c r="F208" i="7"/>
  <c r="F185" i="7"/>
  <c r="F272" i="7"/>
  <c r="F271" i="7"/>
  <c r="F270" i="7"/>
  <c r="F269" i="7"/>
  <c r="F268" i="7"/>
  <c r="F255" i="7"/>
  <c r="F306" i="7"/>
  <c r="F305" i="7"/>
  <c r="F304" i="7"/>
  <c r="F303" i="7"/>
  <c r="F302" i="7"/>
  <c r="F301" i="7"/>
  <c r="F300" i="7"/>
  <c r="F229" i="7" l="1"/>
  <c r="F319" i="7"/>
  <c r="F274" i="7"/>
  <c r="F31" i="2"/>
  <c r="D31" i="2" l="1"/>
  <c r="E31" i="2"/>
  <c r="G31" i="2"/>
  <c r="H31" i="2"/>
  <c r="D32" i="2"/>
  <c r="E32" i="2"/>
  <c r="F32" i="2"/>
  <c r="G32" i="2"/>
  <c r="H32" i="2"/>
  <c r="C32" i="2"/>
  <c r="C31" i="2"/>
  <c r="C526" i="1" l="1"/>
  <c r="D526" i="1"/>
  <c r="E526" i="1"/>
  <c r="F526" i="1"/>
  <c r="G526" i="1"/>
  <c r="C527" i="1"/>
  <c r="D527" i="1"/>
  <c r="E527" i="1"/>
  <c r="F527" i="1"/>
  <c r="G527" i="1"/>
  <c r="D525" i="1"/>
  <c r="E525" i="1"/>
  <c r="F525" i="1"/>
  <c r="G525" i="1"/>
  <c r="C525" i="1"/>
  <c r="H523" i="1"/>
  <c r="H524" i="1"/>
  <c r="H522" i="1"/>
  <c r="H520" i="1"/>
  <c r="H521" i="1"/>
  <c r="H519" i="1"/>
  <c r="H508" i="1"/>
  <c r="H509" i="1"/>
  <c r="H507" i="1"/>
  <c r="C478" i="1"/>
  <c r="D478" i="1"/>
  <c r="E478" i="1"/>
  <c r="F478" i="1"/>
  <c r="G478" i="1"/>
  <c r="C479" i="1"/>
  <c r="D479" i="1"/>
  <c r="E479" i="1"/>
  <c r="F479" i="1"/>
  <c r="G479" i="1"/>
  <c r="D477" i="1"/>
  <c r="E477" i="1"/>
  <c r="F477" i="1"/>
  <c r="G477" i="1"/>
  <c r="C477" i="1"/>
  <c r="H475" i="1"/>
  <c r="H476" i="1"/>
  <c r="H474" i="1"/>
  <c r="H472" i="1"/>
  <c r="H473" i="1"/>
  <c r="H471" i="1"/>
  <c r="H457" i="1"/>
  <c r="H458" i="1"/>
  <c r="H456" i="1"/>
  <c r="H460" i="1"/>
  <c r="H461" i="1"/>
  <c r="H459" i="1"/>
  <c r="H438" i="1"/>
  <c r="H439" i="1"/>
  <c r="H440" i="1"/>
  <c r="C382" i="1"/>
  <c r="D382" i="1"/>
  <c r="E382" i="1"/>
  <c r="F382" i="1"/>
  <c r="G382" i="1"/>
  <c r="C383" i="1"/>
  <c r="D383" i="1"/>
  <c r="E383" i="1"/>
  <c r="F383" i="1"/>
  <c r="G383" i="1"/>
  <c r="D381" i="1"/>
  <c r="E381" i="1"/>
  <c r="F381" i="1"/>
  <c r="G381" i="1"/>
  <c r="C381" i="1"/>
  <c r="C334" i="1"/>
  <c r="D334" i="1"/>
  <c r="E334" i="1"/>
  <c r="F334" i="1"/>
  <c r="G334" i="1"/>
  <c r="C335" i="1"/>
  <c r="D335" i="1"/>
  <c r="E335" i="1"/>
  <c r="F335" i="1"/>
  <c r="G335" i="1"/>
  <c r="D333" i="1"/>
  <c r="E333" i="1"/>
  <c r="F333" i="1"/>
  <c r="G333" i="1"/>
  <c r="C333" i="1"/>
  <c r="C430" i="1"/>
  <c r="D430" i="1"/>
  <c r="E430" i="1"/>
  <c r="F430" i="1"/>
  <c r="G430" i="1"/>
  <c r="C431" i="1"/>
  <c r="D431" i="1"/>
  <c r="E431" i="1"/>
  <c r="F431" i="1"/>
  <c r="G431" i="1"/>
  <c r="D429" i="1"/>
  <c r="E429" i="1"/>
  <c r="F429" i="1"/>
  <c r="G429" i="1"/>
  <c r="C429" i="1"/>
  <c r="H427" i="1"/>
  <c r="H428" i="1"/>
  <c r="H426" i="1"/>
  <c r="H424" i="1"/>
  <c r="H425" i="1"/>
  <c r="H423" i="1"/>
  <c r="H412" i="1"/>
  <c r="H413" i="1"/>
  <c r="H41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46" i="1"/>
  <c r="H347" i="1"/>
  <c r="H345" i="1"/>
  <c r="H477" i="1" l="1"/>
  <c r="H479" i="1"/>
  <c r="H478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C286" i="1"/>
  <c r="D286" i="1"/>
  <c r="E286" i="1"/>
  <c r="F286" i="1"/>
  <c r="G286" i="1"/>
  <c r="C287" i="1"/>
  <c r="D287" i="1"/>
  <c r="E287" i="1"/>
  <c r="F287" i="1"/>
  <c r="G287" i="1"/>
  <c r="D285" i="1"/>
  <c r="E285" i="1"/>
  <c r="F285" i="1"/>
  <c r="G285" i="1"/>
  <c r="C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356" i="1" l="1"/>
  <c r="H355" i="1"/>
  <c r="H354" i="1"/>
  <c r="H307" i="1"/>
  <c r="H308" i="1"/>
  <c r="H306" i="1"/>
  <c r="H260" i="1"/>
  <c r="H259" i="1"/>
  <c r="H258" i="1"/>
  <c r="H353" i="1" l="1"/>
  <c r="H352" i="1"/>
  <c r="H351" i="1"/>
  <c r="H304" i="1"/>
  <c r="H305" i="1"/>
  <c r="H303" i="1"/>
  <c r="H257" i="1"/>
  <c r="H256" i="1"/>
  <c r="H255" i="1"/>
  <c r="H487" i="1" l="1"/>
  <c r="H526" i="1" s="1"/>
  <c r="H488" i="1"/>
  <c r="H527" i="1" s="1"/>
  <c r="H486" i="1"/>
  <c r="H525" i="1" s="1"/>
  <c r="H391" i="1"/>
  <c r="H430" i="1" s="1"/>
  <c r="H392" i="1"/>
  <c r="H431" i="1" s="1"/>
  <c r="H390" i="1"/>
  <c r="H429" i="1" s="1"/>
  <c r="H343" i="1"/>
  <c r="H344" i="1"/>
  <c r="H348" i="1"/>
  <c r="H349" i="1"/>
  <c r="H350" i="1"/>
  <c r="H342" i="1"/>
  <c r="H295" i="1"/>
  <c r="H296" i="1"/>
  <c r="H297" i="1"/>
  <c r="H298" i="1"/>
  <c r="H299" i="1"/>
  <c r="H300" i="1"/>
  <c r="H301" i="1"/>
  <c r="H302" i="1"/>
  <c r="H294" i="1"/>
  <c r="H247" i="1"/>
  <c r="H248" i="1"/>
  <c r="H249" i="1"/>
  <c r="H250" i="1"/>
  <c r="H251" i="1"/>
  <c r="H252" i="1"/>
  <c r="H253" i="1"/>
  <c r="H254" i="1"/>
  <c r="H246" i="1"/>
  <c r="H382" i="1" l="1"/>
  <c r="H333" i="1"/>
  <c r="H334" i="1"/>
  <c r="H381" i="1"/>
  <c r="H383" i="1"/>
  <c r="H287" i="1"/>
  <c r="H285" i="1"/>
  <c r="H286" i="1"/>
  <c r="H335" i="1"/>
</calcChain>
</file>

<file path=xl/sharedStrings.xml><?xml version="1.0" encoding="utf-8"?>
<sst xmlns="http://schemas.openxmlformats.org/spreadsheetml/2006/main" count="1958" uniqueCount="306">
  <si>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</si>
  <si>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</si>
  <si>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</si>
  <si>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</si>
  <si>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</si>
  <si>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</si>
  <si>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</si>
  <si>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</si>
  <si>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</si>
  <si>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</si>
  <si>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</si>
  <si>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</si>
  <si>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</si>
  <si>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</si>
  <si>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</si>
  <si>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</si>
  <si>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</si>
  <si>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</si>
  <si>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</si>
  <si>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</si>
  <si>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</si>
  <si>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</si>
  <si>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</si>
  <si>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</si>
  <si>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</si>
  <si>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</si>
  <si>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Άνδρου</t>
  </si>
  <si>
    <t>Θήρας</t>
  </si>
  <si>
    <t>Καλύμνου</t>
  </si>
  <si>
    <t>Καρπάθου</t>
  </si>
  <si>
    <t>Κέας - Κύθνου</t>
  </si>
  <si>
    <t>Κω</t>
  </si>
  <si>
    <t>Μήλου</t>
  </si>
  <si>
    <t>Μυκόνου</t>
  </si>
  <si>
    <t>Νάξου</t>
  </si>
  <si>
    <t>Πάρου</t>
  </si>
  <si>
    <t>Ρόδου</t>
  </si>
  <si>
    <t>Σύρου</t>
  </si>
  <si>
    <t>Τήνου</t>
  </si>
  <si>
    <t>Κέας-Κύθνου</t>
  </si>
  <si>
    <t>Δωδεκάνησα</t>
  </si>
  <si>
    <t>Κυκλάδες</t>
  </si>
  <si>
    <t>Λιμάνι</t>
  </si>
  <si>
    <t>Αγαθονήσι</t>
  </si>
  <si>
    <t>Κατάπολα Αμοργού</t>
  </si>
  <si>
    <t>Ανάφη</t>
  </si>
  <si>
    <t>Αντίπαρος</t>
  </si>
  <si>
    <t>Αρκιοί</t>
  </si>
  <si>
    <t>Αστυπάλαια</t>
  </si>
  <si>
    <t>Γαύριο Άνδρου</t>
  </si>
  <si>
    <t>Διαφάνι Καρπάθου</t>
  </si>
  <si>
    <t>Δονούσσα</t>
  </si>
  <si>
    <t>Ηρακλειά</t>
  </si>
  <si>
    <t>Θήρα</t>
  </si>
  <si>
    <t>Θηρασιά</t>
  </si>
  <si>
    <t>Ίος</t>
  </si>
  <si>
    <t>Κάλυμνος</t>
  </si>
  <si>
    <t>Κάρπαθος</t>
  </si>
  <si>
    <t>Κάσσος</t>
  </si>
  <si>
    <t>Κέα</t>
  </si>
  <si>
    <t>Κίμωλος</t>
  </si>
  <si>
    <t>Καρδάμαινα Κω</t>
  </si>
  <si>
    <t>Κουφονήσι</t>
  </si>
  <si>
    <t>Κύθνος</t>
  </si>
  <si>
    <t>Κώς</t>
  </si>
  <si>
    <t>Λακκί Λέρου</t>
  </si>
  <si>
    <t>Λειψοί</t>
  </si>
  <si>
    <t>Αδάμας Μήλου</t>
  </si>
  <si>
    <t xml:space="preserve">Μεγίστη </t>
  </si>
  <si>
    <t>Μύκονος</t>
  </si>
  <si>
    <t>Νάξος</t>
  </si>
  <si>
    <t>Νίσυρος</t>
  </si>
  <si>
    <t>Πάρος</t>
  </si>
  <si>
    <t>Πάτμος</t>
  </si>
  <si>
    <t>Πανορμίτης Σύμης</t>
  </si>
  <si>
    <t>Ρόδος</t>
  </si>
  <si>
    <t>Σέριφος</t>
  </si>
  <si>
    <t>Σίκινος</t>
  </si>
  <si>
    <t>Σίφνος</t>
  </si>
  <si>
    <t>Σχοινούσα</t>
  </si>
  <si>
    <t>Σύμη</t>
  </si>
  <si>
    <t>Σύρος</t>
  </si>
  <si>
    <t>Τήλος</t>
  </si>
  <si>
    <t>Τήνος</t>
  </si>
  <si>
    <t>Φολέγανδρος</t>
  </si>
  <si>
    <t>Χάλκη</t>
  </si>
  <si>
    <t xml:space="preserve"> </t>
  </si>
  <si>
    <t>Αιγιάλη Αμοργού</t>
  </si>
  <si>
    <t>Κως</t>
  </si>
  <si>
    <t>Σαντορίνη</t>
  </si>
  <si>
    <t xml:space="preserve">Διανυκτερεύσεις ημεδαπών </t>
  </si>
  <si>
    <t xml:space="preserve">Σύνολο Περιφέρειας </t>
  </si>
  <si>
    <t>Διεθνείς αεροπορικές αφίξεις</t>
  </si>
  <si>
    <t>Πληρότητα</t>
  </si>
  <si>
    <t>Άνδρος</t>
  </si>
  <si>
    <t>Κέα - Κύθνος</t>
  </si>
  <si>
    <t>Μήλος</t>
  </si>
  <si>
    <t xml:space="preserve">Κως </t>
  </si>
  <si>
    <t>Διανυκτερεύσεις αλλοδαπών σε Σαντορίνη &amp; Ανάφη</t>
  </si>
  <si>
    <t>Διανυκτερεύσεις ημεδαπών σε Σαντορίνη &amp; Ανάφη</t>
  </si>
  <si>
    <t>Διανυκτερεύσεις αλλοδαπών στην Ίο</t>
  </si>
  <si>
    <t>Διανυκτερεύσεις ημεδαπών στην Ίο</t>
  </si>
  <si>
    <t>Διανυκτερεύσεις αλλοδαπών σε Φολέγανδρο &amp; Σίκινο</t>
  </si>
  <si>
    <t>Πληρότητα σε Σαντορίνη &amp; Ανάφη</t>
  </si>
  <si>
    <t>Πληρότητα στην Ίο</t>
  </si>
  <si>
    <t>Πληρότητα σε Φολέγανδρο &amp; Σίκινο</t>
  </si>
  <si>
    <t>Διανυκτερεύσεις αλλοδαπών σε Μήλο &amp; Κίμωλο</t>
  </si>
  <si>
    <t>Διανυκτερεύσεις ημεδαπών σε Μήλο &amp; Κίμωλο</t>
  </si>
  <si>
    <t>Διανυκτερεύσεις αλλοδαπών στην Σέριφο</t>
  </si>
  <si>
    <t>Διανυκτερεύσεις ημεδαπών στην Σέριφο</t>
  </si>
  <si>
    <t>Διανυκτερεύσεις αλλοδαπών στην Σίφνο</t>
  </si>
  <si>
    <t>Διανυκτερεύσεις ημεδαπών στην Σίφνο</t>
  </si>
  <si>
    <t>Διανυκτερεύσεις ημεδαπών σε Φολέγανδρο &amp; Σίκινο</t>
  </si>
  <si>
    <t>Πληρότητα σε Μήλο &amp; Κίμωλο</t>
  </si>
  <si>
    <t>Πληρότητα στην Σέριφο</t>
  </si>
  <si>
    <t>Πληρότητα στην Σίφνο</t>
  </si>
  <si>
    <t>Διανυκτερεύσεις αλλοδαπών στην Αμοργό</t>
  </si>
  <si>
    <t>Διανυκτερεύσεις ημεδαπών στην Αμοργό</t>
  </si>
  <si>
    <t>Διανυκτερεύσεις αλλοδαπών σε Νάξο &amp; Μικρές Κυκλάδες</t>
  </si>
  <si>
    <t>Διανυκτερεύσεις ημεδαπών σε Νάξο &amp; Μικρές Κυκλάδες</t>
  </si>
  <si>
    <t>Πληρότητα στην Αμοργό</t>
  </si>
  <si>
    <t>Πληρότητα σε Νάξο &amp; Μικρές Κυκλάδες</t>
  </si>
  <si>
    <t>Διανυκτερεύσεις αλλοδαπών στην Πάρο</t>
  </si>
  <si>
    <t>Διανυκτερεύσεις ημεδαπών στην Πάρο</t>
  </si>
  <si>
    <t>Διανυκτερεύσεις αλλοδαπών στην Αντίπαρο</t>
  </si>
  <si>
    <t>Διανυκτερεύσεις ημεδαπών στην Αντίπαρο</t>
  </si>
  <si>
    <t>Πληρότητα στην Πάρο</t>
  </si>
  <si>
    <t>Πληρότητα στην Αντίπαρο</t>
  </si>
  <si>
    <t>Διανυκτερεύσεις αλλοδαπών στην Κάλυμνο</t>
  </si>
  <si>
    <t>Διανυκτερεύσεις ημεδαπών στην Κάλυμνο</t>
  </si>
  <si>
    <t>Διανυκτερεύσεις αλλοδαπών στο Αγαθονήσι</t>
  </si>
  <si>
    <t>Διανυκτερεύσεις ημεδαπών στο Αγαθονήσι</t>
  </si>
  <si>
    <t>Διανυκτερεύσεις αλλοδαπών στην Αστυπάλαια</t>
  </si>
  <si>
    <t>Διανυκτερεύσεις ημεδαπών στην Αστυπάλαια</t>
  </si>
  <si>
    <t>Διανυκτερεύσεις αλλοδαπών σε Λέρο &amp; Λειψούς</t>
  </si>
  <si>
    <t>Διανυκτερεύσεις ημεδαπών σε Λέρο &amp; Λειψούς</t>
  </si>
  <si>
    <t>Διανυκτερεύσεις ημεδαπών στην Πάτμο</t>
  </si>
  <si>
    <t>Διανυκτερεύσεις αλλοδαπώνστην Πάτμο</t>
  </si>
  <si>
    <t>Πληρότητα στην Κάλυμνο</t>
  </si>
  <si>
    <t>Πληρότητα στο Αγαθονήσι</t>
  </si>
  <si>
    <t>Πληρότητα στην Αστυπάλαια</t>
  </si>
  <si>
    <t>Πληρότητα σε Λέρο &amp; Λειψούς</t>
  </si>
  <si>
    <t>Πληρότητα στην Πάτμο</t>
  </si>
  <si>
    <t>Διανυκτερεύσεις αλλοδαπών στην Κω</t>
  </si>
  <si>
    <t>Διανυκτερεύσεις ημεδαπών στην Κω</t>
  </si>
  <si>
    <t>Διανυκτερεύσεις αλλοδαπών στην Νίσυρο</t>
  </si>
  <si>
    <t>Διανυκτερεύσεις ημεδαπών στην Νίσυρο</t>
  </si>
  <si>
    <t>Πληρότητα στην Κω</t>
  </si>
  <si>
    <t>Πληρότητα στην Νίσυρο</t>
  </si>
  <si>
    <t>Διανυκτερεύσεις αλλοδαπών σε Ρόδο &amp; Καστελόριζο</t>
  </si>
  <si>
    <t>Διανυκτερεύσεις ημεδαπών σε Ρόδο &amp; Καστελόριζο</t>
  </si>
  <si>
    <t>Διανυκτερεύσεις αλλοδαπών σε Σύμη &amp; Χάλκη</t>
  </si>
  <si>
    <t>Διανυκτερεύσεις ημεδαπών σε Σύμη &amp; Χάλκη</t>
  </si>
  <si>
    <t>Διανυκτερεύσεις αλλοδαπών στην Τήλο</t>
  </si>
  <si>
    <t>Διανυκτερεύσεις ημεδαπών στην Τήλο</t>
  </si>
  <si>
    <t>Πληρότητα σε Ρόδο &amp; Καστελόριζο</t>
  </si>
  <si>
    <t>Πληρότητα σε Σύμη &amp; Χάλκη</t>
  </si>
  <si>
    <t>Πληρότητα στην Τήλο</t>
  </si>
  <si>
    <t>5*</t>
  </si>
  <si>
    <t>4*</t>
  </si>
  <si>
    <t>3*</t>
  </si>
  <si>
    <t>2*</t>
  </si>
  <si>
    <t>Περιφερειακή Ενότητα</t>
  </si>
  <si>
    <t xml:space="preserve">Περιφερειακές Ενότητες </t>
  </si>
  <si>
    <t>Περιφερειακές Ενότητες</t>
  </si>
  <si>
    <t xml:space="preserve">Αεροπορικές αφίξεις εσωτερικού </t>
  </si>
  <si>
    <t>Κάσου</t>
  </si>
  <si>
    <t>Καστέλοριζο</t>
  </si>
  <si>
    <t>Λέρος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</si>
  <si>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</si>
  <si>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</si>
  <si>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</si>
  <si>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</si>
  <si>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Μέση Διάρκεια Παραμονής</t>
  </si>
  <si>
    <t>Γαλλία</t>
  </si>
  <si>
    <t>Ην. Βασίλειο</t>
  </si>
  <si>
    <t>Γερμανία</t>
  </si>
  <si>
    <t>Λοιπές</t>
  </si>
  <si>
    <t>% επί του συνόλου</t>
  </si>
  <si>
    <t>Βασικά Μεγέθη Εισερχόμενου Τουρισμού της Περιφέρειας Νοτίου Αιγαίου 2016</t>
  </si>
  <si>
    <t>Ιταλία</t>
  </si>
  <si>
    <t>ΗΠΑ</t>
  </si>
  <si>
    <t>Πολωνία</t>
  </si>
  <si>
    <t>Ολλανδία</t>
  </si>
  <si>
    <t>Ρωσία</t>
  </si>
  <si>
    <t>Μελέτη εξειδίκευσης των τουριστικών προϊόντων και υπηρεσιών</t>
  </si>
  <si>
    <t xml:space="preserve">Σχεδιασμός-Ανάπτυξη χαρτοφυλακίου τουριστικών προϊόντων </t>
  </si>
  <si>
    <t>Έρευνα, ανάλυση &amp; χαρτογράφηση τουριστικού περιβάλλοντος</t>
  </si>
  <si>
    <t>Οδικός χάρτης εξειδίκευσης δράσεων τομέα τουρισμού</t>
  </si>
  <si>
    <t>Μελέτες</t>
  </si>
  <si>
    <t>Α/Α</t>
  </si>
  <si>
    <t>4Κ</t>
  </si>
  <si>
    <t>3Κ</t>
  </si>
  <si>
    <t>2Κ</t>
  </si>
  <si>
    <t>1Κ</t>
  </si>
  <si>
    <t>Επισκέψεις   (σε χιλ.)</t>
  </si>
  <si>
    <t>Εισπράξεις   (σε εκ. €)</t>
  </si>
  <si>
    <t xml:space="preserve">Διανυκτερεύσεις  (σε χιλ.) </t>
  </si>
  <si>
    <t>Δαπάνη/ Επίσκεψη   (σε €)</t>
  </si>
  <si>
    <t>Δαπάνη/ Διανυκτέρευση  (σε €)</t>
  </si>
  <si>
    <t>Κίνηση Κρουαζιερόπλοιων στο λιμάνι της Σαντορίνης</t>
  </si>
  <si>
    <t>Κίνηση Κρουαζιερόπλοιων στο λιμάνι της Μυκόνου</t>
  </si>
  <si>
    <t>Κίνηση Κρουαζιερόπλοιων στο λιμάνι της Σύρου</t>
  </si>
  <si>
    <t>Κίνηση Κρουαζιερόπλοιων στο λιμάνι της Μήλου</t>
  </si>
  <si>
    <t>Κίνηση Κρουαζιερόπλοιων στο λιμάνι της Πάρου</t>
  </si>
  <si>
    <t>Κίνηση Κρουαζιερόπλοιων στο λιμάνι της Νάξου</t>
  </si>
  <si>
    <t>Κίνηση Κρουαζιερόπλοιων στο λιμάνι της Άνδρου</t>
  </si>
  <si>
    <t>Κίνηση Κρουαζιερόπλοιων στο λιμάνι της Ρόδου</t>
  </si>
  <si>
    <t>Κίνηση Κρουαζιερόπλοιων στο λιμάνι της Πάτμου</t>
  </si>
  <si>
    <t>Κίνηση Κρουαζιερόπλοιων στο λιμάνι της Κω</t>
  </si>
  <si>
    <t>Κίνηση Κρουαζιερόπλοιων στο λιμάνι της Σύμης</t>
  </si>
  <si>
    <t xml:space="preserve">Αφίξεις αλλοδαπών </t>
  </si>
  <si>
    <t>Αφίξεις ημεδαπών</t>
  </si>
  <si>
    <t>Αφίξεις αλλοδαπών</t>
  </si>
  <si>
    <t>Αφίξεις αλλοδαπών σε Σαντορίνη &amp; Ανάφη</t>
  </si>
  <si>
    <t>Αφίξεις ημεδαπών σε Σαντορίνη &amp; Ανάφη</t>
  </si>
  <si>
    <t>Αφίξεις αλλοδαπών στην Ίο</t>
  </si>
  <si>
    <t>Αφίξεις ημεδαπών στην Ίο</t>
  </si>
  <si>
    <t>Αφίξεις αλλοδαπών σε Φολέγανδρο &amp; Σίκινο</t>
  </si>
  <si>
    <t>Αφίξεις ημεδαπών σε Φολέγανδρο &amp; Σίκινο</t>
  </si>
  <si>
    <t xml:space="preserve">Αφίξεις ημεδαπών </t>
  </si>
  <si>
    <t>Αφίξεις αλλοδαπών σε Μήλο &amp; Κίμωλο</t>
  </si>
  <si>
    <t>Αφίξεις ημεδαπών σε Μήλο &amp; Κίμωλο</t>
  </si>
  <si>
    <t>Αφίξεις αλλοδαπών στην Σέριφο</t>
  </si>
  <si>
    <t>Αφίξεις ημεδαπών στην Σέριφο</t>
  </si>
  <si>
    <t>Αφίξεις αλλοδαπών στην Σίφνο</t>
  </si>
  <si>
    <t>Αφίξεις ημεδαπών στην Σίφνο</t>
  </si>
  <si>
    <t>Αφίξεις αλλοδαπών στην Αμοργό</t>
  </si>
  <si>
    <t>Αφίξεις ημεδαπών στην Αμοργό</t>
  </si>
  <si>
    <t>Αφίξεις αλλοδαπών σε Νάξο &amp; Μικρές Κυκλάδες</t>
  </si>
  <si>
    <t>Αφίξεις ημεδαπών σε Νάξο &amp; Μικρές Κυκλάδες</t>
  </si>
  <si>
    <t>Αφίξεις αλλοδαπών στην Πάρο</t>
  </si>
  <si>
    <t>Αφίξεις ημεδαπών στην Πάρο</t>
  </si>
  <si>
    <t>Αφίξεις αλλοδαπών στην Αντίπαρο</t>
  </si>
  <si>
    <t>Αφίξεις ημεδαπών στην Αντίπαρο</t>
  </si>
  <si>
    <t>Αφίξεις αλλοδαπών στην Κάλυμνο</t>
  </si>
  <si>
    <t>Αφίξεις ημεδαπών στην Κάλυμνο</t>
  </si>
  <si>
    <t>Αφίξεις αλλοδαπών στο Αγαθονήσι</t>
  </si>
  <si>
    <t>Αφίξεις ημεδαπών στο Αγαθονήσι</t>
  </si>
  <si>
    <t>Αφίξεις αλλοδαπών στην Αστυπάλαια</t>
  </si>
  <si>
    <t>Αφίξεις ημεδαπών στην Αστυπάλαια</t>
  </si>
  <si>
    <t>Αφίξεις αλλοδαπών σε Λέρο &amp; Λειψούς</t>
  </si>
  <si>
    <t>Αφίξεις ημεδαπών σε Λέρο &amp; Λειψούς</t>
  </si>
  <si>
    <t>Αφίξεις αλλοδαπών στην Πάτμο</t>
  </si>
  <si>
    <t>Αφίξεις ημεδαπών στην Πάτμο</t>
  </si>
  <si>
    <t>Αφίξεις αλλοδαπών στην Κω</t>
  </si>
  <si>
    <t>Αφίξεις ημεδαπών στην Κω</t>
  </si>
  <si>
    <t>Αφίξεις αλλοδαπών στην Νίσυρο</t>
  </si>
  <si>
    <t>Αφίξεις ημεδαπών στην Νίσυρο</t>
  </si>
  <si>
    <t>Αφίξεις αλλοδαπών σε Ρόδο &amp; Καστελόριζο</t>
  </si>
  <si>
    <t>Αφίξεις ημεδαπών σε Ρόδο &amp; Καστελόριζο</t>
  </si>
  <si>
    <t>Αφίξεις αλλοδαπών σε Σύμη &amp; Χάλκη</t>
  </si>
  <si>
    <t>Αφίξεις ημεδαπών σε Σύμη &amp; Χάλκη</t>
  </si>
  <si>
    <t>Αφίξεις αλλοδαπών στην Τήλο</t>
  </si>
  <si>
    <t>Αφίξεις ημεδαπών στην Τήλο</t>
  </si>
  <si>
    <t>Βασικά Μεγέθη Εισερχόμενου Τουρισμού της Περιφέρειας Νοτίου Αιγαίου 2017</t>
  </si>
  <si>
    <t>Πληρότητα Περιφέρειας</t>
  </si>
  <si>
    <t>Κίνηση Κρουαζιερόπλοιων στο λιμάνι της Ίου</t>
  </si>
  <si>
    <t>Βασικά Τουριστικά Μεγέθη της Περιφέρειας Νοτίου Αιγαίου</t>
  </si>
  <si>
    <t xml:space="preserve">Νότιο Αιγαίο </t>
  </si>
  <si>
    <t>Νότιο Αιγαίο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</si>
  <si>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</si>
  <si>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>Λοιποί κλάδοι</t>
  </si>
  <si>
    <t>Σύνολο απασχόλησης</t>
  </si>
  <si>
    <t>Σύνολο Χώρας</t>
  </si>
  <si>
    <t>% Λοιπών κλάδων επί του συνόλου Περιφέρειας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</si>
  <si>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</si>
  <si>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>ΠΕΡΙΦΕΡΕΙΑ ΝΟΤΙΟΥ ΑΙΓΑΙΟΥ</t>
  </si>
  <si>
    <t>Ξενοδοχειακό δυναμικό 2017</t>
  </si>
  <si>
    <t xml:space="preserve">Ενοικιαζόμενα δωμάτια 2017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</si>
  <si>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</si>
  <si>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>Κρουαζιερόπλοια</t>
  </si>
  <si>
    <t xml:space="preserve">% μεταβολή </t>
  </si>
  <si>
    <t>Επιβάτες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</si>
  <si>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</si>
  <si>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 xml:space="preserve">Κρουαζιερόπλοια </t>
  </si>
  <si>
    <t xml:space="preserve">Επιβάτες </t>
  </si>
  <si>
    <t>Πηγή: Ένωση Λιμένων Ελλάδος - Επεξεργασία INSETE Intelligence</t>
  </si>
  <si>
    <t>Ξενοδοχειακό δυναμικό 2010</t>
  </si>
  <si>
    <t>Ξενοδοχειακό δυναμικό 2011</t>
  </si>
  <si>
    <t>Ξενοδοχειακό δυναμικό 2012</t>
  </si>
  <si>
    <t>Ξενοδοχειακό δυναμικό 2013</t>
  </si>
  <si>
    <t>Ξενοδοχειακό δυναμικό 2014</t>
  </si>
  <si>
    <t>Ξενοδοχειακό δυναμικό 2015</t>
  </si>
  <si>
    <t>Ξενοδοχειακό δυναμικό 2016</t>
  </si>
  <si>
    <t>Ενότητα</t>
  </si>
  <si>
    <t xml:space="preserve">Ενοικιαζόμενα δωμάτια 2018 </t>
  </si>
  <si>
    <t xml:space="preserve">Ενότητα </t>
  </si>
  <si>
    <t>Ξενοδοχειακό δυναμικό 2018</t>
  </si>
  <si>
    <t>Βασικά Μεγέθη Εισερχόμενου Τουρισμού της Περιφέρειας Νοτίου Αιγαίου 2018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</si>
  <si>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</si>
  <si>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</si>
  <si>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INSETE Intelligence</t>
    </r>
  </si>
  <si>
    <t>Ενοικιαζόμενα δωμάτια 2019</t>
  </si>
  <si>
    <t>Ξενοδοχειακό δυναμικό 2019</t>
  </si>
  <si>
    <t>Δραστηριότητες υπηρεσιών παροχής καταλύματος και εστίασης</t>
  </si>
  <si>
    <t>% Υπηρεσιών επί του συνόλου Περιφέρειας</t>
  </si>
  <si>
    <t>Βασικά Μεγέθη Εισερχόμενου Τουρισμού της Περιφέρειας Νοτίου Αιγαίου 2019</t>
  </si>
  <si>
    <t>Η απασχόληση στην Περιφέρεια Νοτίου Αιγαίου 2010 - 2019 (σε χιλ.)</t>
  </si>
  <si>
    <t>ΔΙΑΚΙΝΗΘΕΝΤΕΣ ΕΣΩΤΕΡΙΚΟΥ 2013-2019</t>
  </si>
  <si>
    <t>ΠΕΡΙΦΕΡΕΙΑ ΝΟΤΙΟΥ ΑΙΓΑΙΟΥ: Επισκέπτες σε Μουσεία / Αρχαιολογικούς χώρους 2010-2019</t>
  </si>
  <si>
    <t>ΚΥΚΛΑΔΕΣ: στοιχεία αφίξεων, διανυκτερεύσεων και πληρότητας σε ξενοδοχειακά καταλύματα τα έτη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</si>
  <si>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</si>
  <si>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>ΔΩΔΕΚΑΝΗΣΑ: στοιχεία αφίξεων, διανυκτερεύσεων και πληρότητας σε ξενοδοχειακά καταλύματα τα έτη 2010-2019</t>
  </si>
  <si>
    <t>Ξενοδοχειακό δυναμικό 2020</t>
  </si>
  <si>
    <t>Βασικά Μεγέθη Εισερχόμενου Τουρισμού της Περιφέρειας Νοτίου Αιγαίου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</si>
</sst>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2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name val="Tahoma"/>
      <family val="2"/>
      <charset val="161"/>
    </font>
    <font>
      <sz val="9"/>
      <color theme="0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8"/>
      <color rgb="FF00206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" fillId="0" borderId="0"/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0" fontId="22" fillId="0" borderId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7" fillId="0" borderId="0"/>
  </cellStyleXfs>
  <cellXfs count="21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3" fontId="0" fillId="2" borderId="0" xfId="0" applyNumberFormat="1" applyFill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right" vertical="center" wrapText="1"/>
    </xf>
    <xf numFmtId="3" fontId="10" fillId="6" borderId="6" xfId="0" applyNumberFormat="1" applyFont="1" applyFill="1" applyBorder="1" applyAlignment="1">
      <alignment horizontal="right" vertical="center" wrapText="1"/>
    </xf>
    <xf numFmtId="3" fontId="7" fillId="6" borderId="6" xfId="0" applyNumberFormat="1" applyFont="1" applyFill="1" applyBorder="1"/>
    <xf numFmtId="3" fontId="10" fillId="6" borderId="3" xfId="0" applyNumberFormat="1" applyFont="1" applyFill="1" applyBorder="1" applyAlignment="1">
      <alignment horizontal="right" vertical="center" wrapText="1"/>
    </xf>
    <xf numFmtId="3" fontId="7" fillId="6" borderId="3" xfId="0" applyNumberFormat="1" applyFont="1" applyFill="1" applyBorder="1"/>
    <xf numFmtId="3" fontId="10" fillId="6" borderId="5" xfId="0" applyNumberFormat="1" applyFont="1" applyFill="1" applyBorder="1" applyAlignment="1">
      <alignment horizontal="right" vertical="center" wrapText="1"/>
    </xf>
    <xf numFmtId="3" fontId="7" fillId="6" borderId="5" xfId="0" applyNumberFormat="1" applyFont="1" applyFill="1" applyBorder="1"/>
    <xf numFmtId="3" fontId="10" fillId="6" borderId="7" xfId="0" applyNumberFormat="1" applyFont="1" applyFill="1" applyBorder="1" applyAlignment="1">
      <alignment horizontal="right" vertical="center" wrapText="1"/>
    </xf>
    <xf numFmtId="3" fontId="7" fillId="6" borderId="7" xfId="0" applyNumberFormat="1" applyFont="1" applyFill="1" applyBorder="1"/>
    <xf numFmtId="0" fontId="11" fillId="0" borderId="0" xfId="0" applyFont="1"/>
    <xf numFmtId="0" fontId="7" fillId="5" borderId="0" xfId="0" applyFont="1" applyFill="1" applyAlignment="1">
      <alignment horizontal="left"/>
    </xf>
    <xf numFmtId="3" fontId="7" fillId="5" borderId="0" xfId="0" applyNumberFormat="1" applyFont="1" applyFill="1"/>
    <xf numFmtId="0" fontId="7" fillId="6" borderId="0" xfId="0" applyFont="1" applyFill="1" applyAlignment="1">
      <alignment horizontal="left" vertical="center"/>
    </xf>
    <xf numFmtId="3" fontId="7" fillId="6" borderId="0" xfId="0" applyNumberFormat="1" applyFont="1" applyFill="1" applyAlignment="1">
      <alignment horizontal="center" vertical="center"/>
    </xf>
    <xf numFmtId="165" fontId="7" fillId="6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5" fillId="4" borderId="13" xfId="0" applyFont="1" applyFill="1" applyBorder="1" applyAlignment="1">
      <alignment horizontal="center" vertical="center" wrapText="1"/>
    </xf>
    <xf numFmtId="3" fontId="10" fillId="6" borderId="9" xfId="0" applyNumberFormat="1" applyFont="1" applyFill="1" applyBorder="1" applyAlignment="1">
      <alignment horizontal="right" vertical="center" wrapText="1"/>
    </xf>
    <xf numFmtId="3" fontId="7" fillId="6" borderId="9" xfId="0" applyNumberFormat="1" applyFont="1" applyFill="1" applyBorder="1"/>
    <xf numFmtId="0" fontId="9" fillId="0" borderId="15" xfId="0" applyFont="1" applyBorder="1" applyAlignment="1">
      <alignment horizontal="center" vertical="center" wrapText="1"/>
    </xf>
    <xf numFmtId="3" fontId="9" fillId="6" borderId="16" xfId="0" applyNumberFormat="1" applyFont="1" applyFill="1" applyBorder="1" applyAlignment="1">
      <alignment horizontal="right" vertical="center" wrapText="1"/>
    </xf>
    <xf numFmtId="3" fontId="6" fillId="6" borderId="16" xfId="0" applyNumberFormat="1" applyFont="1" applyFill="1" applyBorder="1"/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3" fontId="10" fillId="6" borderId="11" xfId="0" applyNumberFormat="1" applyFont="1" applyFill="1" applyBorder="1" applyAlignment="1">
      <alignment horizontal="right" vertical="center" wrapText="1"/>
    </xf>
    <xf numFmtId="3" fontId="7" fillId="6" borderId="11" xfId="0" applyNumberFormat="1" applyFont="1" applyFill="1" applyBorder="1"/>
    <xf numFmtId="0" fontId="5" fillId="7" borderId="0" xfId="0" applyFont="1" applyFill="1" applyAlignment="1">
      <alignment horizontal="right"/>
    </xf>
    <xf numFmtId="3" fontId="5" fillId="4" borderId="0" xfId="0" applyNumberFormat="1" applyFont="1" applyFill="1"/>
    <xf numFmtId="0" fontId="5" fillId="4" borderId="0" xfId="0" applyFont="1" applyFill="1"/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horizontal="center"/>
    </xf>
    <xf numFmtId="3" fontId="5" fillId="4" borderId="0" xfId="0" applyNumberFormat="1" applyFont="1" applyFill="1" applyAlignment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2" fillId="0" borderId="0" xfId="0" applyFont="1" applyAlignment="1">
      <alignment horizontal="left" vertical="center"/>
    </xf>
    <xf numFmtId="0" fontId="7" fillId="6" borderId="19" xfId="0" applyFont="1" applyFill="1" applyBorder="1"/>
    <xf numFmtId="166" fontId="7" fillId="6" borderId="19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7" fontId="7" fillId="6" borderId="19" xfId="0" applyNumberFormat="1" applyFont="1" applyFill="1" applyBorder="1" applyAlignment="1">
      <alignment horizontal="center"/>
    </xf>
    <xf numFmtId="0" fontId="7" fillId="6" borderId="0" xfId="0" applyFont="1" applyFill="1"/>
    <xf numFmtId="166" fontId="7" fillId="6" borderId="0" xfId="0" applyNumberFormat="1" applyFont="1" applyFill="1" applyAlignment="1">
      <alignment horizontal="center"/>
    </xf>
    <xf numFmtId="166" fontId="7" fillId="6" borderId="17" xfId="0" applyNumberFormat="1" applyFont="1" applyFill="1" applyBorder="1" applyAlignment="1">
      <alignment horizontal="center"/>
    </xf>
    <xf numFmtId="167" fontId="7" fillId="6" borderId="0" xfId="0" applyNumberFormat="1" applyFont="1" applyFill="1" applyAlignment="1">
      <alignment horizontal="center"/>
    </xf>
    <xf numFmtId="0" fontId="7" fillId="6" borderId="23" xfId="0" applyFont="1" applyFill="1" applyBorder="1"/>
    <xf numFmtId="166" fontId="7" fillId="6" borderId="23" xfId="0" applyNumberFormat="1" applyFont="1" applyFill="1" applyBorder="1" applyAlignment="1">
      <alignment horizontal="center"/>
    </xf>
    <xf numFmtId="166" fontId="7" fillId="6" borderId="24" xfId="0" applyNumberFormat="1" applyFont="1" applyFill="1" applyBorder="1" applyAlignment="1">
      <alignment horizontal="center"/>
    </xf>
    <xf numFmtId="167" fontId="7" fillId="6" borderId="23" xfId="0" applyNumberFormat="1" applyFont="1" applyFill="1" applyBorder="1" applyAlignment="1">
      <alignment horizontal="center"/>
    </xf>
    <xf numFmtId="0" fontId="6" fillId="6" borderId="25" xfId="0" applyFont="1" applyFill="1" applyBorder="1" applyAlignment="1">
      <alignment vertical="center" wrapText="1"/>
    </xf>
    <xf numFmtId="166" fontId="6" fillId="6" borderId="0" xfId="0" applyNumberFormat="1" applyFont="1" applyFill="1" applyAlignment="1">
      <alignment horizontal="center"/>
    </xf>
    <xf numFmtId="166" fontId="6" fillId="6" borderId="17" xfId="0" applyNumberFormat="1" applyFont="1" applyFill="1" applyBorder="1" applyAlignment="1">
      <alignment horizontal="center"/>
    </xf>
    <xf numFmtId="167" fontId="6" fillId="6" borderId="0" xfId="0" applyNumberFormat="1" applyFont="1" applyFill="1" applyAlignment="1">
      <alignment horizontal="center"/>
    </xf>
    <xf numFmtId="0" fontId="6" fillId="6" borderId="26" xfId="0" applyFont="1" applyFill="1" applyBorder="1" applyAlignment="1">
      <alignment vertical="center" wrapText="1"/>
    </xf>
    <xf numFmtId="165" fontId="6" fillId="6" borderId="27" xfId="2" applyNumberFormat="1" applyFont="1" applyFill="1" applyBorder="1" applyAlignment="1">
      <alignment horizontal="center"/>
    </xf>
    <xf numFmtId="165" fontId="6" fillId="6" borderId="28" xfId="2" applyNumberFormat="1" applyFont="1" applyFill="1" applyBorder="1" applyAlignment="1">
      <alignment horizontal="center"/>
    </xf>
    <xf numFmtId="167" fontId="6" fillId="6" borderId="27" xfId="0" applyNumberFormat="1" applyFont="1" applyFill="1" applyBorder="1" applyAlignment="1">
      <alignment horizontal="center"/>
    </xf>
    <xf numFmtId="166" fontId="6" fillId="6" borderId="27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7" fillId="0" borderId="0" xfId="0" applyFont="1" applyAlignment="1">
      <alignment horizontal="left"/>
    </xf>
    <xf numFmtId="165" fontId="18" fillId="0" borderId="0" xfId="2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/>
    </xf>
    <xf numFmtId="165" fontId="7" fillId="0" borderId="0" xfId="2" applyNumberFormat="1" applyFont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3" fontId="7" fillId="6" borderId="0" xfId="0" applyNumberFormat="1" applyFont="1" applyFill="1" applyAlignment="1">
      <alignment vertical="center"/>
    </xf>
    <xf numFmtId="3" fontId="6" fillId="6" borderId="0" xfId="0" applyNumberFormat="1" applyFont="1" applyFill="1" applyAlignment="1">
      <alignment vertical="center"/>
    </xf>
    <xf numFmtId="0" fontId="7" fillId="6" borderId="0" xfId="0" applyFont="1" applyFill="1" applyAlignment="1">
      <alignment horizontal="left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19" fillId="4" borderId="0" xfId="0" applyFont="1" applyFill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3" fontId="7" fillId="0" borderId="0" xfId="0" applyNumberFormat="1" applyFont="1" applyAlignment="1">
      <alignment horizontal="center"/>
    </xf>
    <xf numFmtId="0" fontId="21" fillId="0" borderId="0" xfId="0" applyFont="1"/>
    <xf numFmtId="0" fontId="5" fillId="4" borderId="12" xfId="0" applyFont="1" applyFill="1" applyBorder="1" applyAlignment="1">
      <alignment horizontal="center" wrapText="1"/>
    </xf>
    <xf numFmtId="166" fontId="7" fillId="2" borderId="17" xfId="0" applyNumberFormat="1" applyFont="1" applyFill="1" applyBorder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3" applyFont="1"/>
    <xf numFmtId="0" fontId="0" fillId="0" borderId="0" xfId="0" applyAlignment="1">
      <alignment vertical="center"/>
    </xf>
    <xf numFmtId="0" fontId="17" fillId="0" borderId="0" xfId="0" applyFont="1"/>
    <xf numFmtId="0" fontId="19" fillId="4" borderId="0" xfId="0" applyFont="1" applyFill="1" applyAlignment="1">
      <alignment vertical="center"/>
    </xf>
    <xf numFmtId="0" fontId="5" fillId="7" borderId="0" xfId="0" applyFont="1" applyFill="1" applyAlignment="1">
      <alignment horizontal="right" vertical="center"/>
    </xf>
    <xf numFmtId="0" fontId="5" fillId="7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right" vertical="center"/>
    </xf>
    <xf numFmtId="1" fontId="5" fillId="4" borderId="0" xfId="0" applyNumberFormat="1" applyFont="1" applyFill="1" applyAlignment="1">
      <alignment horizontal="center" vertical="center"/>
    </xf>
    <xf numFmtId="165" fontId="0" fillId="0" borderId="0" xfId="2" applyNumberFormat="1" applyFont="1"/>
    <xf numFmtId="0" fontId="5" fillId="7" borderId="0" xfId="0" applyFont="1" applyFill="1" applyAlignment="1">
      <alignment horizontal="left" wrapText="1"/>
    </xf>
    <xf numFmtId="0" fontId="24" fillId="0" borderId="0" xfId="0" applyFont="1"/>
    <xf numFmtId="0" fontId="7" fillId="6" borderId="0" xfId="0" applyFont="1" applyFill="1" applyAlignment="1">
      <alignment vertical="center"/>
    </xf>
    <xf numFmtId="3" fontId="7" fillId="6" borderId="0" xfId="0" applyNumberFormat="1" applyFont="1" applyFill="1" applyAlignment="1">
      <alignment horizontal="right" vertical="center"/>
    </xf>
    <xf numFmtId="3" fontId="6" fillId="6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right"/>
    </xf>
    <xf numFmtId="0" fontId="26" fillId="0" borderId="0" xfId="0" applyFont="1"/>
    <xf numFmtId="0" fontId="5" fillId="7" borderId="0" xfId="0" applyFont="1" applyFill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2" fillId="0" borderId="0" xfId="0" applyFont="1" applyAlignment="1"/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166" fontId="18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166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31" xfId="0" applyFont="1" applyFill="1" applyBorder="1" applyAlignment="1">
      <alignment vertical="center"/>
    </xf>
    <xf numFmtId="166" fontId="6" fillId="2" borderId="3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12" fillId="0" borderId="0" xfId="0" applyFont="1" applyAlignment="1">
      <alignment horizontal="left" vertical="center"/>
    </xf>
    <xf numFmtId="0" fontId="7" fillId="2" borderId="23" xfId="0" applyFont="1" applyFill="1" applyBorder="1"/>
    <xf numFmtId="166" fontId="7" fillId="2" borderId="23" xfId="0" applyNumberFormat="1" applyFont="1" applyFill="1" applyBorder="1" applyAlignment="1">
      <alignment horizontal="center"/>
    </xf>
    <xf numFmtId="166" fontId="7" fillId="2" borderId="24" xfId="0" applyNumberFormat="1" applyFont="1" applyFill="1" applyBorder="1" applyAlignment="1">
      <alignment horizontal="center"/>
    </xf>
    <xf numFmtId="167" fontId="7" fillId="2" borderId="2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 vertical="center"/>
    </xf>
    <xf numFmtId="0" fontId="24" fillId="0" borderId="0" xfId="0" applyFont="1" applyAlignment="1">
      <alignment horizontal="left"/>
    </xf>
    <xf numFmtId="0" fontId="5" fillId="4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" fontId="5" fillId="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5" fillId="4" borderId="0" xfId="0" applyFont="1" applyFill="1" applyAlignment="1">
      <alignment horizontal="center"/>
    </xf>
    <xf numFmtId="0" fontId="8" fillId="0" borderId="0" xfId="0" applyFont="1" applyAlignment="1">
      <alignment horizontal="left" vertical="center"/>
    </xf>
  </cellXfs>
  <cellStyles count="13">
    <cellStyle name="Comma 2" xfId="4" xr:uid="{00000000-0005-0000-0000-000032000000}"/>
    <cellStyle name="Comma 2 2" xfId="7" xr:uid="{C7AAE604-F9FC-4E98-93FA-C88866F1F232}"/>
    <cellStyle name="Comma 3" xfId="6" xr:uid="{E760DA1D-995C-4C07-9578-DADC894E2F01}"/>
    <cellStyle name="Followed Hyperlink 2" xfId="8" xr:uid="{7687EB00-728D-4318-8FE9-39AF5B1E2096}"/>
    <cellStyle name="Hyperlink" xfId="3" builtinId="8"/>
    <cellStyle name="Hyperlink 2" xfId="9" xr:uid="{848CCDD8-B79D-42A2-A2DB-3818AF770E91}"/>
    <cellStyle name="Normal" xfId="0" builtinId="0"/>
    <cellStyle name="Normal 2" xfId="1" xr:uid="{00000000-0005-0000-0000-000002000000}"/>
    <cellStyle name="Normal 2 2" xfId="10" xr:uid="{DA166FC3-5083-4360-AE62-E4E9A3934CED}"/>
    <cellStyle name="Normal 3" xfId="11" xr:uid="{0D4F216B-14CB-4106-9D0D-8AA78EF1FB62}"/>
    <cellStyle name="Normal 5" xfId="5" xr:uid="{00000000-0005-0000-0000-000034000000}"/>
    <cellStyle name="Percent" xfId="2" builtinId="5"/>
    <cellStyle name="Βασικό_Φύλλο1" xfId="12" xr:uid="{A011F6F4-D8C2-4FA3-A758-7AA9B3ECA3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15</xdr:col>
      <xdr:colOff>66675</xdr:colOff>
      <xdr:row>25</xdr:row>
      <xdr:rowOff>30944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0" y="2762250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Απρίλιος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 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600075</xdr:colOff>
      <xdr:row>4</xdr:row>
      <xdr:rowOff>104776</xdr:rowOff>
    </xdr:from>
    <xdr:to>
      <xdr:col>8</xdr:col>
      <xdr:colOff>571275</xdr:colOff>
      <xdr:row>11</xdr:row>
      <xdr:rowOff>99093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B276AB7-B95B-4EB1-A50F-01E0D6CA8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152526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</xdr:row>
      <xdr:rowOff>63499</xdr:rowOff>
    </xdr:from>
    <xdr:to>
      <xdr:col>14</xdr:col>
      <xdr:colOff>123825</xdr:colOff>
      <xdr:row>22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51" y="444499"/>
          <a:ext cx="8562974" cy="387032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Νοτίου Αιγαίου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2020.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Νοτίου Αιγαίου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στοιχεία για 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20,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κρουζιερόπλοιων σε Κυκλάδες - Δωδεκάνησα 2013 - 2020,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  <a:endParaRPr kumimoji="0" lang="el-GR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Περιφέρειας Νοτίου Αιγαίου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te.gr/Portals/0/meletes-INSETE/07/2015_NA_Meleth_Exideikeyshs_P5_1_02_06.pdf" TargetMode="External"/><Relationship Id="rId2" Type="http://schemas.openxmlformats.org/officeDocument/2006/relationships/hyperlink" Target="http://www.insete.gr/Portals/0/meletes-INSETE/07/2015_NA_Ereuna_Analysh_Xartografhsh.pdf" TargetMode="External"/><Relationship Id="rId1" Type="http://schemas.openxmlformats.org/officeDocument/2006/relationships/hyperlink" Target="http://www.insete.gr/Portals/0/meletes-INSETE/07/2015_NA_Odikos_Xarths.pdf" TargetMode="External"/><Relationship Id="rId6" Type="http://schemas.openxmlformats.org/officeDocument/2006/relationships/vmlDrawing" Target="../drawings/vmlDrawing12.v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www.insete.gr/Portals/0/meletes-INSETE/07/2015_NA_Marketing_Plan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"/>
  <sheetViews>
    <sheetView showGridLines="0" tabSelected="1" zoomScaleNormal="100" workbookViewId="0">
      <selection activeCell="D36" sqref="D36"/>
    </sheetView>
  </sheetViews>
  <sheetFormatPr defaultRowHeight="14.4" x14ac:dyDescent="0.3"/>
  <sheetData>
    <row r="1" spans="1:15" ht="37.5" customHeight="1" x14ac:dyDescent="0.3">
      <c r="A1" s="172" t="s">
        <v>258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x14ac:dyDescent="0.3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</sheetData>
  <mergeCells count="1">
    <mergeCell ref="A1:O2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84D77-71BC-470D-BE11-0F83532D2149}">
  <sheetPr>
    <tabColor theme="6"/>
  </sheetPr>
  <dimension ref="A3:I66"/>
  <sheetViews>
    <sheetView showGridLines="0" zoomScaleNormal="100" workbookViewId="0">
      <selection activeCell="I65" sqref="I65"/>
    </sheetView>
  </sheetViews>
  <sheetFormatPr defaultRowHeight="14.4" x14ac:dyDescent="0.3"/>
  <cols>
    <col min="1" max="1" width="19.44140625" customWidth="1"/>
  </cols>
  <sheetData>
    <row r="3" spans="1:9" s="118" customFormat="1" ht="17.100000000000001" customHeight="1" x14ac:dyDescent="0.3">
      <c r="A3" s="173" t="s">
        <v>200</v>
      </c>
      <c r="B3" s="173"/>
      <c r="C3" s="173"/>
      <c r="D3" s="173"/>
      <c r="E3" s="173"/>
      <c r="F3" s="173"/>
      <c r="G3" s="173"/>
      <c r="H3" s="146"/>
      <c r="I3" s="165"/>
    </row>
    <row r="4" spans="1:9" s="118" customFormat="1" ht="17.100000000000001" customHeight="1" x14ac:dyDescent="0.3">
      <c r="A4" s="120"/>
      <c r="B4" s="107">
        <v>2013</v>
      </c>
      <c r="C4" s="107">
        <v>2014</v>
      </c>
      <c r="D4" s="107">
        <v>2015</v>
      </c>
      <c r="E4" s="107">
        <v>2016</v>
      </c>
      <c r="F4" s="107">
        <v>2017</v>
      </c>
      <c r="G4" s="107">
        <v>2018</v>
      </c>
      <c r="H4" s="146">
        <v>2019</v>
      </c>
      <c r="I4" s="165">
        <v>2020</v>
      </c>
    </row>
    <row r="5" spans="1:9" x14ac:dyDescent="0.3">
      <c r="A5" s="9" t="s">
        <v>271</v>
      </c>
      <c r="B5" s="109">
        <v>582</v>
      </c>
      <c r="C5" s="109">
        <v>512</v>
      </c>
      <c r="D5" s="109">
        <v>636</v>
      </c>
      <c r="E5" s="109">
        <v>572</v>
      </c>
      <c r="F5" s="109">
        <v>406</v>
      </c>
      <c r="G5" s="109">
        <v>474</v>
      </c>
      <c r="H5" s="109">
        <v>592</v>
      </c>
      <c r="I5" s="109">
        <v>3</v>
      </c>
    </row>
    <row r="6" spans="1:9" x14ac:dyDescent="0.3">
      <c r="A6" s="110" t="s">
        <v>272</v>
      </c>
      <c r="B6" s="97"/>
      <c r="C6" s="97">
        <f>C5/B5-1</f>
        <v>-0.1202749140893471</v>
      </c>
      <c r="D6" s="97">
        <f t="shared" ref="D6:I6" si="0">D5/C5-1</f>
        <v>0.2421875</v>
      </c>
      <c r="E6" s="97">
        <f t="shared" si="0"/>
        <v>-0.10062893081761004</v>
      </c>
      <c r="F6" s="97">
        <f t="shared" si="0"/>
        <v>-0.29020979020979021</v>
      </c>
      <c r="G6" s="97">
        <f t="shared" si="0"/>
        <v>0.16748768472906406</v>
      </c>
      <c r="H6" s="97">
        <f t="shared" si="0"/>
        <v>0.24894514767932496</v>
      </c>
      <c r="I6" s="97">
        <f t="shared" si="0"/>
        <v>-0.99493243243243246</v>
      </c>
    </row>
    <row r="7" spans="1:9" x14ac:dyDescent="0.3">
      <c r="A7" s="9" t="s">
        <v>273</v>
      </c>
      <c r="B7" s="15">
        <v>778057</v>
      </c>
      <c r="C7" s="15">
        <v>742553</v>
      </c>
      <c r="D7" s="15">
        <v>791927</v>
      </c>
      <c r="E7" s="111">
        <v>783893</v>
      </c>
      <c r="F7" s="15">
        <v>620570</v>
      </c>
      <c r="G7" s="15">
        <v>749286</v>
      </c>
      <c r="H7" s="15">
        <v>980771</v>
      </c>
      <c r="I7" s="15">
        <v>131</v>
      </c>
    </row>
    <row r="8" spans="1:9" x14ac:dyDescent="0.3">
      <c r="A8" s="110" t="s">
        <v>272</v>
      </c>
      <c r="B8" s="97"/>
      <c r="C8" s="97">
        <f>C7/B7-1</f>
        <v>-4.56316182490486E-2</v>
      </c>
      <c r="D8" s="97">
        <f t="shared" ref="D8:I8" si="1">D7/C7-1</f>
        <v>6.6492223450716592E-2</v>
      </c>
      <c r="E8" s="97">
        <f t="shared" si="1"/>
        <v>-1.0144874464439235E-2</v>
      </c>
      <c r="F8" s="97">
        <f t="shared" si="1"/>
        <v>-0.20834858839152792</v>
      </c>
      <c r="G8" s="97">
        <f t="shared" si="1"/>
        <v>0.20741576292763098</v>
      </c>
      <c r="H8" s="97">
        <f t="shared" si="1"/>
        <v>0.30894077828759636</v>
      </c>
      <c r="I8" s="97">
        <f t="shared" si="1"/>
        <v>-0.99986643161349587</v>
      </c>
    </row>
    <row r="9" spans="1:9" x14ac:dyDescent="0.3">
      <c r="A9" s="208" t="s">
        <v>274</v>
      </c>
      <c r="B9" s="208"/>
      <c r="C9" s="208"/>
      <c r="D9" s="208"/>
      <c r="E9" s="9"/>
    </row>
    <row r="10" spans="1:9" x14ac:dyDescent="0.3">
      <c r="A10" s="9"/>
      <c r="B10" s="9"/>
      <c r="C10" s="9"/>
      <c r="D10" s="9"/>
      <c r="E10" s="9"/>
    </row>
    <row r="11" spans="1:9" s="118" customFormat="1" ht="17.100000000000001" customHeight="1" x14ac:dyDescent="0.3">
      <c r="A11" s="173" t="s">
        <v>201</v>
      </c>
      <c r="B11" s="173"/>
      <c r="C11" s="173"/>
      <c r="D11" s="173"/>
      <c r="E11" s="173"/>
      <c r="F11" s="173"/>
      <c r="G11" s="173"/>
      <c r="H11" s="146"/>
      <c r="I11" s="165"/>
    </row>
    <row r="12" spans="1:9" s="118" customFormat="1" ht="17.100000000000001" customHeight="1" x14ac:dyDescent="0.3">
      <c r="A12" s="120"/>
      <c r="B12" s="107">
        <v>2013</v>
      </c>
      <c r="C12" s="107">
        <v>2014</v>
      </c>
      <c r="D12" s="107">
        <v>2015</v>
      </c>
      <c r="E12" s="107">
        <v>2016</v>
      </c>
      <c r="F12" s="107">
        <v>2017</v>
      </c>
      <c r="G12" s="107">
        <v>2018</v>
      </c>
      <c r="H12" s="146">
        <v>2019</v>
      </c>
      <c r="I12" s="165">
        <v>2020</v>
      </c>
    </row>
    <row r="13" spans="1:9" x14ac:dyDescent="0.3">
      <c r="A13" s="9" t="s">
        <v>271</v>
      </c>
      <c r="B13" s="109">
        <v>485</v>
      </c>
      <c r="C13" s="109">
        <v>441</v>
      </c>
      <c r="D13" s="109">
        <v>600</v>
      </c>
      <c r="E13" s="109">
        <v>596</v>
      </c>
      <c r="F13" s="109">
        <v>501</v>
      </c>
      <c r="G13" s="109">
        <v>484</v>
      </c>
      <c r="H13" s="109">
        <v>550</v>
      </c>
      <c r="I13" s="109">
        <v>17</v>
      </c>
    </row>
    <row r="14" spans="1:9" x14ac:dyDescent="0.3">
      <c r="A14" s="110" t="s">
        <v>272</v>
      </c>
      <c r="B14" s="97"/>
      <c r="C14" s="97">
        <f>C13/B13-1</f>
        <v>-9.0721649484536093E-2</v>
      </c>
      <c r="D14" s="97">
        <f t="shared" ref="D14:I14" si="2">D13/C13-1</f>
        <v>0.36054421768707479</v>
      </c>
      <c r="E14" s="97">
        <f t="shared" si="2"/>
        <v>-6.6666666666667096E-3</v>
      </c>
      <c r="F14" s="97">
        <f t="shared" si="2"/>
        <v>-0.15939597315436238</v>
      </c>
      <c r="G14" s="97">
        <f t="shared" si="2"/>
        <v>-3.3932135728542923E-2</v>
      </c>
      <c r="H14" s="97">
        <f t="shared" si="2"/>
        <v>0.13636363636363646</v>
      </c>
      <c r="I14" s="97">
        <f t="shared" si="2"/>
        <v>-0.96909090909090911</v>
      </c>
    </row>
    <row r="15" spans="1:9" x14ac:dyDescent="0.3">
      <c r="A15" s="9" t="s">
        <v>273</v>
      </c>
      <c r="B15" s="15">
        <v>587501</v>
      </c>
      <c r="C15" s="15">
        <v>610207</v>
      </c>
      <c r="D15" s="15">
        <v>649914</v>
      </c>
      <c r="E15" s="111">
        <v>722517</v>
      </c>
      <c r="F15" s="15">
        <v>699304</v>
      </c>
      <c r="G15" s="15">
        <v>702256</v>
      </c>
      <c r="H15" s="15">
        <v>787490</v>
      </c>
      <c r="I15" s="15">
        <v>914</v>
      </c>
    </row>
    <row r="16" spans="1:9" x14ac:dyDescent="0.3">
      <c r="A16" s="110" t="s">
        <v>272</v>
      </c>
      <c r="B16" s="97"/>
      <c r="C16" s="97">
        <f>C15/B15-1</f>
        <v>3.8648444853710995E-2</v>
      </c>
      <c r="D16" s="97">
        <f t="shared" ref="D16:I16" si="3">D15/C15-1</f>
        <v>6.5071361029945596E-2</v>
      </c>
      <c r="E16" s="97">
        <f t="shared" si="3"/>
        <v>0.1117117033946029</v>
      </c>
      <c r="F16" s="97">
        <f t="shared" si="3"/>
        <v>-3.2127963771094614E-2</v>
      </c>
      <c r="G16" s="97">
        <f t="shared" si="3"/>
        <v>4.2213400752748598E-3</v>
      </c>
      <c r="H16" s="97">
        <f t="shared" si="3"/>
        <v>0.12137169351347654</v>
      </c>
      <c r="I16" s="97">
        <f t="shared" si="3"/>
        <v>-0.99883935034095672</v>
      </c>
    </row>
    <row r="17" spans="1:9" x14ac:dyDescent="0.3">
      <c r="A17" s="208" t="s">
        <v>274</v>
      </c>
      <c r="B17" s="208"/>
      <c r="C17" s="208"/>
      <c r="D17" s="208"/>
      <c r="E17" s="9"/>
    </row>
    <row r="18" spans="1:9" x14ac:dyDescent="0.3">
      <c r="A18" s="9"/>
      <c r="B18" s="9"/>
      <c r="C18" s="9"/>
      <c r="D18" s="9"/>
      <c r="E18" s="9"/>
    </row>
    <row r="19" spans="1:9" s="118" customFormat="1" ht="17.100000000000001" customHeight="1" x14ac:dyDescent="0.3">
      <c r="A19" s="173" t="s">
        <v>202</v>
      </c>
      <c r="B19" s="173"/>
      <c r="C19" s="173"/>
      <c r="D19" s="173"/>
      <c r="E19" s="173"/>
      <c r="F19" s="173"/>
      <c r="G19" s="173"/>
      <c r="H19" s="146"/>
      <c r="I19" s="165"/>
    </row>
    <row r="20" spans="1:9" s="118" customFormat="1" ht="17.100000000000001" customHeight="1" x14ac:dyDescent="0.3">
      <c r="A20" s="120"/>
      <c r="B20" s="107">
        <v>2013</v>
      </c>
      <c r="C20" s="107">
        <v>2014</v>
      </c>
      <c r="D20" s="107">
        <v>2015</v>
      </c>
      <c r="E20" s="107">
        <v>2016</v>
      </c>
      <c r="F20" s="107">
        <v>2017</v>
      </c>
      <c r="G20" s="107">
        <v>2018</v>
      </c>
      <c r="H20" s="146">
        <v>2019</v>
      </c>
      <c r="I20" s="165">
        <v>2020</v>
      </c>
    </row>
    <row r="21" spans="1:9" x14ac:dyDescent="0.3">
      <c r="A21" s="9" t="s">
        <v>271</v>
      </c>
      <c r="B21" s="109">
        <v>37</v>
      </c>
      <c r="C21" s="109">
        <v>53</v>
      </c>
      <c r="D21" s="109">
        <v>53</v>
      </c>
      <c r="E21" s="109">
        <v>90</v>
      </c>
      <c r="F21" s="109">
        <v>75</v>
      </c>
      <c r="G21" s="109">
        <v>80</v>
      </c>
      <c r="H21" s="109">
        <v>82</v>
      </c>
      <c r="I21" s="109">
        <v>8</v>
      </c>
    </row>
    <row r="22" spans="1:9" x14ac:dyDescent="0.3">
      <c r="A22" s="110" t="s">
        <v>272</v>
      </c>
      <c r="B22" s="97"/>
      <c r="C22" s="97">
        <f>C21/B21-1</f>
        <v>0.43243243243243246</v>
      </c>
      <c r="D22" s="97">
        <f t="shared" ref="D22:I22" si="4">D21/C21-1</f>
        <v>0</v>
      </c>
      <c r="E22" s="97">
        <f t="shared" si="4"/>
        <v>0.69811320754716988</v>
      </c>
      <c r="F22" s="97">
        <f t="shared" si="4"/>
        <v>-0.16666666666666663</v>
      </c>
      <c r="G22" s="97">
        <f t="shared" si="4"/>
        <v>6.6666666666666652E-2</v>
      </c>
      <c r="H22" s="97">
        <f t="shared" si="4"/>
        <v>2.4999999999999911E-2</v>
      </c>
      <c r="I22" s="97">
        <f t="shared" si="4"/>
        <v>-0.90243902439024393</v>
      </c>
    </row>
    <row r="23" spans="1:9" x14ac:dyDescent="0.3">
      <c r="A23" s="9" t="s">
        <v>273</v>
      </c>
      <c r="B23" s="15">
        <v>9396</v>
      </c>
      <c r="C23" s="15">
        <v>24012</v>
      </c>
      <c r="D23" s="15">
        <v>21986</v>
      </c>
      <c r="E23" s="111">
        <v>26403</v>
      </c>
      <c r="F23" s="15">
        <v>24543</v>
      </c>
      <c r="G23" s="15">
        <v>18071</v>
      </c>
      <c r="H23" s="15">
        <v>26748</v>
      </c>
      <c r="I23" s="15">
        <v>323</v>
      </c>
    </row>
    <row r="24" spans="1:9" x14ac:dyDescent="0.3">
      <c r="A24" s="110" t="s">
        <v>272</v>
      </c>
      <c r="B24" s="97"/>
      <c r="C24" s="97">
        <f>C23/B23-1</f>
        <v>1.5555555555555554</v>
      </c>
      <c r="D24" s="97">
        <f t="shared" ref="D24:I24" si="5">D23/C23-1</f>
        <v>-8.4374479426953197E-2</v>
      </c>
      <c r="E24" s="97">
        <f t="shared" si="5"/>
        <v>0.20090057309196752</v>
      </c>
      <c r="F24" s="97">
        <f t="shared" si="5"/>
        <v>-7.0446540165890248E-2</v>
      </c>
      <c r="G24" s="97">
        <f t="shared" si="5"/>
        <v>-0.26370044411848592</v>
      </c>
      <c r="H24" s="97">
        <f t="shared" si="5"/>
        <v>0.48016158485972005</v>
      </c>
      <c r="I24" s="97">
        <f t="shared" si="5"/>
        <v>-0.98792433079108721</v>
      </c>
    </row>
    <row r="25" spans="1:9" x14ac:dyDescent="0.3">
      <c r="A25" s="208" t="s">
        <v>274</v>
      </c>
      <c r="B25" s="208"/>
      <c r="C25" s="208"/>
      <c r="D25" s="208"/>
      <c r="E25" s="9"/>
    </row>
    <row r="26" spans="1:9" x14ac:dyDescent="0.3">
      <c r="A26" s="9"/>
      <c r="B26" s="9"/>
      <c r="C26" s="9"/>
      <c r="D26" s="9"/>
      <c r="E26" s="9"/>
    </row>
    <row r="27" spans="1:9" s="118" customFormat="1" ht="17.100000000000001" customHeight="1" x14ac:dyDescent="0.3">
      <c r="A27" s="173" t="s">
        <v>203</v>
      </c>
      <c r="B27" s="173"/>
      <c r="C27" s="173"/>
      <c r="D27" s="173"/>
      <c r="E27" s="173"/>
      <c r="F27" s="173"/>
      <c r="G27" s="173"/>
      <c r="H27" s="146"/>
      <c r="I27" s="165"/>
    </row>
    <row r="28" spans="1:9" s="118" customFormat="1" ht="17.100000000000001" customHeight="1" x14ac:dyDescent="0.3">
      <c r="A28" s="120"/>
      <c r="B28" s="107">
        <v>2013</v>
      </c>
      <c r="C28" s="107">
        <v>2014</v>
      </c>
      <c r="D28" s="107">
        <v>2015</v>
      </c>
      <c r="E28" s="107">
        <v>2016</v>
      </c>
      <c r="F28" s="107">
        <v>2017</v>
      </c>
      <c r="G28" s="107">
        <v>2018</v>
      </c>
      <c r="H28" s="146">
        <v>2019</v>
      </c>
      <c r="I28" s="165">
        <v>2020</v>
      </c>
    </row>
    <row r="29" spans="1:9" x14ac:dyDescent="0.3">
      <c r="A29" s="9" t="s">
        <v>271</v>
      </c>
      <c r="B29" s="109">
        <v>9</v>
      </c>
      <c r="C29" s="109">
        <v>17</v>
      </c>
      <c r="D29" s="109">
        <v>28</v>
      </c>
      <c r="E29" s="109">
        <v>32</v>
      </c>
      <c r="F29" s="109">
        <v>23</v>
      </c>
      <c r="G29" s="109">
        <v>27</v>
      </c>
      <c r="H29" s="109">
        <v>38</v>
      </c>
      <c r="I29" s="109">
        <v>0</v>
      </c>
    </row>
    <row r="30" spans="1:9" x14ac:dyDescent="0.3">
      <c r="A30" s="110" t="s">
        <v>272</v>
      </c>
      <c r="B30" s="97"/>
      <c r="C30" s="97">
        <f>C29/B29-1</f>
        <v>0.88888888888888884</v>
      </c>
      <c r="D30" s="97">
        <f t="shared" ref="D30" si="6">D29/C29-1</f>
        <v>0.64705882352941169</v>
      </c>
      <c r="E30" s="97">
        <f t="shared" ref="E30:I30" si="7">E29/D29-1</f>
        <v>0.14285714285714279</v>
      </c>
      <c r="F30" s="97">
        <f t="shared" si="7"/>
        <v>-0.28125</v>
      </c>
      <c r="G30" s="97">
        <f t="shared" si="7"/>
        <v>0.17391304347826098</v>
      </c>
      <c r="H30" s="97">
        <f t="shared" si="7"/>
        <v>0.40740740740740744</v>
      </c>
      <c r="I30" s="97">
        <f t="shared" si="7"/>
        <v>-1</v>
      </c>
    </row>
    <row r="31" spans="1:9" x14ac:dyDescent="0.3">
      <c r="A31" s="9" t="s">
        <v>273</v>
      </c>
      <c r="B31" s="15">
        <v>2962</v>
      </c>
      <c r="C31" s="15">
        <v>10362</v>
      </c>
      <c r="D31" s="15">
        <v>15394</v>
      </c>
      <c r="E31" s="111">
        <v>14735</v>
      </c>
      <c r="F31" s="15">
        <v>9222</v>
      </c>
      <c r="G31" s="15">
        <v>16667</v>
      </c>
      <c r="H31" s="15">
        <v>23641</v>
      </c>
      <c r="I31" s="15">
        <v>0</v>
      </c>
    </row>
    <row r="32" spans="1:9" x14ac:dyDescent="0.3">
      <c r="A32" s="110" t="s">
        <v>272</v>
      </c>
      <c r="B32" s="97"/>
      <c r="C32" s="97">
        <f>C31/B31-1</f>
        <v>2.4983119513842</v>
      </c>
      <c r="D32" s="97">
        <f t="shared" ref="D32" si="8">D31/C31-1</f>
        <v>0.4856205365759505</v>
      </c>
      <c r="E32" s="97">
        <f t="shared" ref="E32:I32" si="9">E31/D31-1</f>
        <v>-4.2808886579186689E-2</v>
      </c>
      <c r="F32" s="97">
        <f t="shared" si="9"/>
        <v>-0.37414319647098748</v>
      </c>
      <c r="G32" s="97">
        <f t="shared" si="9"/>
        <v>0.80730860984602049</v>
      </c>
      <c r="H32" s="97">
        <f t="shared" si="9"/>
        <v>0.4184316313673726</v>
      </c>
      <c r="I32" s="97">
        <f t="shared" si="9"/>
        <v>-1</v>
      </c>
    </row>
    <row r="33" spans="1:9" x14ac:dyDescent="0.3">
      <c r="A33" s="208" t="s">
        <v>274</v>
      </c>
      <c r="B33" s="208"/>
      <c r="C33" s="208"/>
      <c r="D33" s="208"/>
      <c r="E33" s="9"/>
    </row>
    <row r="34" spans="1:9" x14ac:dyDescent="0.3">
      <c r="A34" s="9"/>
      <c r="B34" s="9"/>
      <c r="C34" s="9"/>
      <c r="D34" s="9"/>
      <c r="E34" s="9"/>
    </row>
    <row r="35" spans="1:9" s="118" customFormat="1" ht="17.100000000000001" customHeight="1" x14ac:dyDescent="0.3">
      <c r="A35" s="173" t="s">
        <v>204</v>
      </c>
      <c r="B35" s="173"/>
      <c r="C35" s="173"/>
      <c r="D35" s="173"/>
      <c r="E35" s="173"/>
      <c r="F35" s="173"/>
      <c r="G35" s="173"/>
      <c r="H35" s="146"/>
      <c r="I35" s="165"/>
    </row>
    <row r="36" spans="1:9" s="118" customFormat="1" ht="17.100000000000001" customHeight="1" x14ac:dyDescent="0.3">
      <c r="A36" s="120"/>
      <c r="B36" s="107">
        <v>2013</v>
      </c>
      <c r="C36" s="107">
        <v>2014</v>
      </c>
      <c r="D36" s="107">
        <v>2015</v>
      </c>
      <c r="E36" s="107">
        <v>2016</v>
      </c>
      <c r="F36" s="107">
        <v>2017</v>
      </c>
      <c r="G36" s="107">
        <v>2018</v>
      </c>
      <c r="H36" s="146">
        <v>2019</v>
      </c>
      <c r="I36" s="165">
        <v>2020</v>
      </c>
    </row>
    <row r="37" spans="1:9" x14ac:dyDescent="0.3">
      <c r="A37" s="9" t="s">
        <v>271</v>
      </c>
      <c r="B37" s="109">
        <v>88</v>
      </c>
      <c r="C37" s="109">
        <v>65</v>
      </c>
      <c r="D37" s="109">
        <v>25</v>
      </c>
      <c r="E37" s="109">
        <v>23</v>
      </c>
      <c r="F37" s="109">
        <v>16</v>
      </c>
      <c r="G37" s="109">
        <v>17</v>
      </c>
      <c r="H37" s="109">
        <v>27</v>
      </c>
      <c r="I37" s="109">
        <v>3</v>
      </c>
    </row>
    <row r="38" spans="1:9" x14ac:dyDescent="0.3">
      <c r="A38" s="110" t="s">
        <v>272</v>
      </c>
      <c r="B38" s="97"/>
      <c r="C38" s="97">
        <f>C37/B37-1</f>
        <v>-0.26136363636363635</v>
      </c>
      <c r="D38" s="97">
        <f t="shared" ref="D38" si="10">D37/C37-1</f>
        <v>-0.61538461538461542</v>
      </c>
      <c r="E38" s="97">
        <f t="shared" ref="E38:I38" si="11">E37/D37-1</f>
        <v>-7.999999999999996E-2</v>
      </c>
      <c r="F38" s="97">
        <f t="shared" si="11"/>
        <v>-0.30434782608695654</v>
      </c>
      <c r="G38" s="97">
        <f t="shared" si="11"/>
        <v>6.25E-2</v>
      </c>
      <c r="H38" s="97">
        <f t="shared" si="11"/>
        <v>0.58823529411764697</v>
      </c>
      <c r="I38" s="97">
        <f t="shared" si="11"/>
        <v>-0.88888888888888884</v>
      </c>
    </row>
    <row r="39" spans="1:9" x14ac:dyDescent="0.3">
      <c r="A39" s="9" t="s">
        <v>273</v>
      </c>
      <c r="B39" s="15">
        <v>7071</v>
      </c>
      <c r="C39" s="15">
        <v>7048</v>
      </c>
      <c r="D39" s="15">
        <v>3679</v>
      </c>
      <c r="E39" s="111">
        <v>3127</v>
      </c>
      <c r="F39" s="15">
        <v>3916</v>
      </c>
      <c r="G39" s="15">
        <v>2476</v>
      </c>
      <c r="H39" s="15">
        <v>4871</v>
      </c>
      <c r="I39" s="15">
        <v>255</v>
      </c>
    </row>
    <row r="40" spans="1:9" x14ac:dyDescent="0.3">
      <c r="A40" s="110" t="s">
        <v>272</v>
      </c>
      <c r="B40" s="97"/>
      <c r="C40" s="97">
        <f>C39/B39-1</f>
        <v>-3.2527223872154121E-3</v>
      </c>
      <c r="D40" s="97">
        <f t="shared" ref="D40" si="12">D39/C39-1</f>
        <v>-0.47800794551645853</v>
      </c>
      <c r="E40" s="97">
        <f t="shared" ref="E40:I40" si="13">E39/D39-1</f>
        <v>-0.1500407719488992</v>
      </c>
      <c r="F40" s="97">
        <f t="shared" si="13"/>
        <v>0.25231851614966416</v>
      </c>
      <c r="G40" s="97">
        <f t="shared" si="13"/>
        <v>-0.36772216547497449</v>
      </c>
      <c r="H40" s="97">
        <f t="shared" si="13"/>
        <v>0.96728594507269783</v>
      </c>
      <c r="I40" s="97">
        <f t="shared" si="13"/>
        <v>-0.94764935331554101</v>
      </c>
    </row>
    <row r="41" spans="1:9" x14ac:dyDescent="0.3">
      <c r="A41" s="208" t="s">
        <v>274</v>
      </c>
      <c r="B41" s="208"/>
      <c r="C41" s="208"/>
      <c r="D41" s="208"/>
      <c r="E41" s="9"/>
    </row>
    <row r="42" spans="1:9" x14ac:dyDescent="0.3">
      <c r="A42" s="9"/>
      <c r="B42" s="9"/>
      <c r="C42" s="9"/>
      <c r="D42" s="9"/>
      <c r="E42" s="9"/>
    </row>
    <row r="43" spans="1:9" s="118" customFormat="1" ht="17.100000000000001" customHeight="1" x14ac:dyDescent="0.3">
      <c r="A43" s="173" t="s">
        <v>205</v>
      </c>
      <c r="B43" s="173"/>
      <c r="C43" s="173"/>
      <c r="D43" s="173"/>
      <c r="E43" s="173"/>
      <c r="F43" s="173"/>
      <c r="G43" s="173"/>
      <c r="H43" s="146"/>
      <c r="I43" s="165"/>
    </row>
    <row r="44" spans="1:9" s="118" customFormat="1" ht="17.100000000000001" customHeight="1" x14ac:dyDescent="0.3">
      <c r="A44" s="120"/>
      <c r="B44" s="107">
        <v>2013</v>
      </c>
      <c r="C44" s="107">
        <v>2014</v>
      </c>
      <c r="D44" s="107">
        <v>2015</v>
      </c>
      <c r="E44" s="107">
        <v>2016</v>
      </c>
      <c r="F44" s="107">
        <v>2017</v>
      </c>
      <c r="G44" s="107">
        <v>2018</v>
      </c>
      <c r="H44" s="146">
        <v>2019</v>
      </c>
      <c r="I44" s="165">
        <v>2020</v>
      </c>
    </row>
    <row r="45" spans="1:9" x14ac:dyDescent="0.3">
      <c r="A45" s="9" t="s">
        <v>271</v>
      </c>
      <c r="B45" s="109">
        <v>16</v>
      </c>
      <c r="C45" s="109">
        <v>16</v>
      </c>
      <c r="D45" s="109">
        <v>23</v>
      </c>
      <c r="E45" s="109">
        <v>27</v>
      </c>
      <c r="F45" s="109">
        <v>16</v>
      </c>
      <c r="G45" s="109">
        <v>22</v>
      </c>
      <c r="H45" s="109">
        <v>16</v>
      </c>
      <c r="I45" s="109">
        <v>1</v>
      </c>
    </row>
    <row r="46" spans="1:9" x14ac:dyDescent="0.3">
      <c r="A46" s="110" t="s">
        <v>272</v>
      </c>
      <c r="B46" s="97"/>
      <c r="C46" s="97">
        <f>C45/B45-1</f>
        <v>0</v>
      </c>
      <c r="D46" s="97">
        <f t="shared" ref="D46" si="14">D45/C45-1</f>
        <v>0.4375</v>
      </c>
      <c r="E46" s="97">
        <f t="shared" ref="E46:I46" si="15">E45/D45-1</f>
        <v>0.17391304347826098</v>
      </c>
      <c r="F46" s="97">
        <f t="shared" si="15"/>
        <v>-0.40740740740740744</v>
      </c>
      <c r="G46" s="97">
        <f t="shared" si="15"/>
        <v>0.375</v>
      </c>
      <c r="H46" s="97">
        <f t="shared" si="15"/>
        <v>-0.27272727272727271</v>
      </c>
      <c r="I46" s="97">
        <f t="shared" si="15"/>
        <v>-0.9375</v>
      </c>
    </row>
    <row r="47" spans="1:9" x14ac:dyDescent="0.3">
      <c r="A47" s="9" t="s">
        <v>273</v>
      </c>
      <c r="B47" s="15">
        <v>1023</v>
      </c>
      <c r="C47" s="15">
        <v>780</v>
      </c>
      <c r="D47" s="15">
        <v>4738</v>
      </c>
      <c r="E47" s="111">
        <v>2470</v>
      </c>
      <c r="F47" s="15">
        <v>4236</v>
      </c>
      <c r="G47" s="15">
        <v>3459</v>
      </c>
      <c r="H47" s="15">
        <v>1293</v>
      </c>
      <c r="I47" s="15">
        <v>26</v>
      </c>
    </row>
    <row r="48" spans="1:9" x14ac:dyDescent="0.3">
      <c r="A48" s="110" t="s">
        <v>272</v>
      </c>
      <c r="B48" s="97"/>
      <c r="C48" s="97">
        <f>C47/B47-1</f>
        <v>-0.23753665689149561</v>
      </c>
      <c r="D48" s="97">
        <f t="shared" ref="D48" si="16">D47/C47-1</f>
        <v>5.0743589743589741</v>
      </c>
      <c r="E48" s="97">
        <f t="shared" ref="E48:I48" si="17">E47/D47-1</f>
        <v>-0.47868298860278602</v>
      </c>
      <c r="F48" s="97">
        <f t="shared" si="17"/>
        <v>0.71497975708502026</v>
      </c>
      <c r="G48" s="97">
        <f t="shared" si="17"/>
        <v>-0.18342776203966005</v>
      </c>
      <c r="H48" s="97">
        <f t="shared" si="17"/>
        <v>-0.62619254119687773</v>
      </c>
      <c r="I48" s="97">
        <f t="shared" si="17"/>
        <v>-0.97989172467130703</v>
      </c>
    </row>
    <row r="49" spans="1:9" x14ac:dyDescent="0.3">
      <c r="A49" s="208" t="s">
        <v>274</v>
      </c>
      <c r="B49" s="208"/>
      <c r="C49" s="208"/>
      <c r="D49" s="208"/>
      <c r="E49" s="9"/>
    </row>
    <row r="50" spans="1:9" x14ac:dyDescent="0.3">
      <c r="A50" s="9"/>
      <c r="B50" s="9"/>
      <c r="C50" s="9"/>
      <c r="D50" s="9"/>
      <c r="E50" s="9"/>
    </row>
    <row r="51" spans="1:9" s="118" customFormat="1" ht="17.100000000000001" customHeight="1" x14ac:dyDescent="0.3">
      <c r="A51" s="173" t="s">
        <v>206</v>
      </c>
      <c r="B51" s="173"/>
      <c r="C51" s="173"/>
      <c r="D51" s="173"/>
      <c r="E51" s="173"/>
      <c r="F51" s="173"/>
      <c r="G51" s="173"/>
      <c r="H51" s="146"/>
      <c r="I51" s="165"/>
    </row>
    <row r="52" spans="1:9" s="118" customFormat="1" ht="17.100000000000001" customHeight="1" x14ac:dyDescent="0.3">
      <c r="A52" s="120"/>
      <c r="B52" s="107">
        <v>2013</v>
      </c>
      <c r="C52" s="107">
        <v>2014</v>
      </c>
      <c r="D52" s="107">
        <v>2015</v>
      </c>
      <c r="E52" s="107">
        <v>2016</v>
      </c>
      <c r="F52" s="107">
        <v>2017</v>
      </c>
      <c r="G52" s="107">
        <v>2018</v>
      </c>
      <c r="H52" s="146">
        <v>2019</v>
      </c>
      <c r="I52" s="165">
        <v>2020</v>
      </c>
    </row>
    <row r="53" spans="1:9" x14ac:dyDescent="0.3">
      <c r="A53" s="9" t="s">
        <v>271</v>
      </c>
      <c r="B53" s="109">
        <v>1</v>
      </c>
      <c r="C53" s="109">
        <v>0</v>
      </c>
      <c r="D53" s="109">
        <v>2</v>
      </c>
      <c r="E53" s="109">
        <v>1</v>
      </c>
      <c r="F53" s="109">
        <v>0</v>
      </c>
      <c r="G53" s="109">
        <v>0</v>
      </c>
      <c r="H53" s="109">
        <v>1</v>
      </c>
      <c r="I53" s="109">
        <v>0</v>
      </c>
    </row>
    <row r="54" spans="1:9" x14ac:dyDescent="0.3">
      <c r="A54" s="110" t="s">
        <v>272</v>
      </c>
      <c r="B54" s="97"/>
      <c r="C54" s="97">
        <f>C53/B53-1</f>
        <v>-1</v>
      </c>
      <c r="D54" s="97"/>
      <c r="E54" s="97">
        <f t="shared" ref="E54:F54" si="18">E53/D53-1</f>
        <v>-0.5</v>
      </c>
      <c r="F54" s="97">
        <f t="shared" si="18"/>
        <v>-1</v>
      </c>
      <c r="G54" s="97"/>
      <c r="H54" s="97"/>
      <c r="I54" s="97"/>
    </row>
    <row r="55" spans="1:9" x14ac:dyDescent="0.3">
      <c r="A55" s="9" t="s">
        <v>273</v>
      </c>
      <c r="B55" s="15">
        <v>727</v>
      </c>
      <c r="C55" s="15">
        <v>0</v>
      </c>
      <c r="D55" s="15">
        <v>838</v>
      </c>
      <c r="E55" s="111">
        <v>528</v>
      </c>
      <c r="F55" s="15">
        <v>0</v>
      </c>
      <c r="G55" s="15">
        <v>0</v>
      </c>
      <c r="H55" s="15">
        <v>458</v>
      </c>
      <c r="I55" s="15">
        <v>0</v>
      </c>
    </row>
    <row r="56" spans="1:9" x14ac:dyDescent="0.3">
      <c r="A56" s="110" t="s">
        <v>272</v>
      </c>
      <c r="B56" s="97"/>
      <c r="C56" s="97">
        <f>C55/B55-1</f>
        <v>-1</v>
      </c>
      <c r="D56" s="97"/>
      <c r="E56" s="97">
        <f t="shared" ref="E56:F56" si="19">E55/D55-1</f>
        <v>-0.36992840095465396</v>
      </c>
      <c r="F56" s="97">
        <f t="shared" si="19"/>
        <v>-1</v>
      </c>
      <c r="G56" s="97"/>
      <c r="H56" s="97"/>
      <c r="I56" s="97"/>
    </row>
    <row r="57" spans="1:9" x14ac:dyDescent="0.3">
      <c r="A57" s="208" t="s">
        <v>274</v>
      </c>
      <c r="B57" s="208"/>
      <c r="C57" s="208"/>
      <c r="D57" s="208"/>
      <c r="E57" s="9"/>
    </row>
    <row r="60" spans="1:9" s="118" customFormat="1" ht="17.100000000000001" customHeight="1" x14ac:dyDescent="0.3">
      <c r="A60" s="173" t="s">
        <v>257</v>
      </c>
      <c r="B60" s="173"/>
      <c r="C60" s="173"/>
      <c r="D60" s="173"/>
      <c r="E60" s="173"/>
      <c r="F60" s="173"/>
      <c r="G60" s="173"/>
      <c r="H60" s="146"/>
      <c r="I60" s="165"/>
    </row>
    <row r="61" spans="1:9" s="118" customFormat="1" ht="17.100000000000001" customHeight="1" x14ac:dyDescent="0.3">
      <c r="A61" s="120"/>
      <c r="B61" s="107">
        <v>2013</v>
      </c>
      <c r="C61" s="107">
        <v>2014</v>
      </c>
      <c r="D61" s="107">
        <v>2015</v>
      </c>
      <c r="E61" s="107">
        <v>2016</v>
      </c>
      <c r="F61" s="107">
        <v>2017</v>
      </c>
      <c r="G61" s="107">
        <v>2018</v>
      </c>
      <c r="H61" s="146">
        <v>2019</v>
      </c>
      <c r="I61" s="165">
        <v>2020</v>
      </c>
    </row>
    <row r="62" spans="1:9" x14ac:dyDescent="0.3">
      <c r="A62" s="9" t="s">
        <v>271</v>
      </c>
      <c r="B62" s="109"/>
      <c r="C62" s="109">
        <v>13</v>
      </c>
      <c r="D62" s="109">
        <v>13</v>
      </c>
      <c r="E62" s="109">
        <v>17</v>
      </c>
      <c r="F62" s="109">
        <v>8</v>
      </c>
      <c r="G62" s="109">
        <v>1</v>
      </c>
      <c r="H62" s="109">
        <v>0</v>
      </c>
      <c r="I62" s="109">
        <v>0</v>
      </c>
    </row>
    <row r="63" spans="1:9" x14ac:dyDescent="0.3">
      <c r="A63" s="110" t="s">
        <v>272</v>
      </c>
      <c r="B63" s="97"/>
      <c r="C63" s="97"/>
      <c r="D63" s="97">
        <f>D62/C62-1</f>
        <v>0</v>
      </c>
      <c r="E63" s="97">
        <f t="shared" ref="E63" si="20">E62/D62-1</f>
        <v>0.30769230769230771</v>
      </c>
      <c r="F63" s="97">
        <f t="shared" ref="F63:G63" si="21">F62/E62-1</f>
        <v>-0.52941176470588236</v>
      </c>
      <c r="G63" s="97">
        <f t="shared" si="21"/>
        <v>-0.875</v>
      </c>
      <c r="H63" s="97">
        <f>H62/G62-1</f>
        <v>-1</v>
      </c>
      <c r="I63" s="97"/>
    </row>
    <row r="64" spans="1:9" x14ac:dyDescent="0.3">
      <c r="A64" s="9" t="s">
        <v>273</v>
      </c>
      <c r="B64" s="15"/>
      <c r="C64" s="15">
        <v>4874</v>
      </c>
      <c r="D64" s="15">
        <v>6700</v>
      </c>
      <c r="E64" s="111">
        <v>7113</v>
      </c>
      <c r="F64" s="15">
        <v>5048</v>
      </c>
      <c r="G64" s="15">
        <v>680</v>
      </c>
      <c r="H64" s="15">
        <v>0</v>
      </c>
      <c r="I64" s="15">
        <v>0</v>
      </c>
    </row>
    <row r="65" spans="1:9" x14ac:dyDescent="0.3">
      <c r="A65" s="110" t="s">
        <v>272</v>
      </c>
      <c r="B65" s="97"/>
      <c r="C65" s="97"/>
      <c r="D65" s="97">
        <f>D64/C64-1</f>
        <v>0.3746409519901519</v>
      </c>
      <c r="E65" s="97">
        <f t="shared" ref="E65" si="22">E64/D64-1</f>
        <v>6.1641791044776184E-2</v>
      </c>
      <c r="F65" s="97">
        <f t="shared" ref="F65:G65" si="23">F64/E64-1</f>
        <v>-0.2903135104737804</v>
      </c>
      <c r="G65" s="97">
        <f t="shared" si="23"/>
        <v>-0.86529318541996836</v>
      </c>
      <c r="H65" s="97">
        <f>H64/G64-1</f>
        <v>-1</v>
      </c>
      <c r="I65" s="97"/>
    </row>
    <row r="66" spans="1:9" x14ac:dyDescent="0.3">
      <c r="A66" s="208" t="s">
        <v>274</v>
      </c>
      <c r="B66" s="208"/>
      <c r="C66" s="208"/>
      <c r="D66" s="208"/>
      <c r="E66" s="9"/>
    </row>
  </sheetData>
  <mergeCells count="16">
    <mergeCell ref="A3:G3"/>
    <mergeCell ref="A25:D25"/>
    <mergeCell ref="A17:D17"/>
    <mergeCell ref="A9:D9"/>
    <mergeCell ref="A27:G27"/>
    <mergeCell ref="A19:G19"/>
    <mergeCell ref="A11:G11"/>
    <mergeCell ref="A66:D66"/>
    <mergeCell ref="A57:D57"/>
    <mergeCell ref="A49:D49"/>
    <mergeCell ref="A41:D41"/>
    <mergeCell ref="A33:D33"/>
    <mergeCell ref="A60:G60"/>
    <mergeCell ref="A51:G51"/>
    <mergeCell ref="A43:G43"/>
    <mergeCell ref="A35:G35"/>
  </mergeCells>
  <pageMargins left="0.7" right="0.7" top="0.75" bottom="0.75" header="0.3" footer="0.3"/>
  <pageSetup paperSize="9" scale="95" orientation="landscape" verticalDpi="597" r:id="rId1"/>
  <headerFooter>
    <oddHeader>&amp;R&amp;G</oddHeader>
    <oddFooter>&amp;L&amp;F&amp;C&amp;P&amp;R&amp;A</oddFooter>
  </headerFooter>
  <rowBreaks count="2" manualBreakCount="2">
    <brk id="26" max="16383" man="1"/>
    <brk id="41" max="1638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F7854-2B60-4DD7-8230-6E637F446CC6}">
  <sheetPr>
    <tabColor theme="6" tint="-0.249977111117893"/>
  </sheetPr>
  <dimension ref="A3:I34"/>
  <sheetViews>
    <sheetView showGridLines="0" zoomScaleNormal="100" workbookViewId="0">
      <selection activeCell="I37" sqref="I37"/>
    </sheetView>
  </sheetViews>
  <sheetFormatPr defaultRowHeight="14.4" x14ac:dyDescent="0.3"/>
  <cols>
    <col min="1" max="1" width="20.44140625" customWidth="1"/>
  </cols>
  <sheetData>
    <row r="3" spans="1:9" ht="17.100000000000001" customHeight="1" x14ac:dyDescent="0.3">
      <c r="A3" s="209" t="s">
        <v>207</v>
      </c>
      <c r="B3" s="209"/>
      <c r="C3" s="209"/>
      <c r="D3" s="209"/>
      <c r="E3" s="209"/>
      <c r="F3" s="209"/>
      <c r="G3" s="209"/>
      <c r="H3" s="147"/>
      <c r="I3" s="166"/>
    </row>
    <row r="4" spans="1:9" ht="17.100000000000001" customHeight="1" x14ac:dyDescent="0.3">
      <c r="A4" s="108"/>
      <c r="B4" s="106">
        <v>2013</v>
      </c>
      <c r="C4" s="107">
        <v>2014</v>
      </c>
      <c r="D4" s="107">
        <v>2015</v>
      </c>
      <c r="E4" s="107">
        <v>2016</v>
      </c>
      <c r="F4" s="107">
        <v>2017</v>
      </c>
      <c r="G4" s="107">
        <v>2018</v>
      </c>
      <c r="H4" s="146">
        <v>2019</v>
      </c>
      <c r="I4" s="165">
        <v>2020</v>
      </c>
    </row>
    <row r="5" spans="1:9" x14ac:dyDescent="0.3">
      <c r="A5" s="9" t="s">
        <v>275</v>
      </c>
      <c r="B5" s="109">
        <v>373</v>
      </c>
      <c r="C5" s="109">
        <v>314</v>
      </c>
      <c r="D5" s="109">
        <v>340</v>
      </c>
      <c r="E5" s="109">
        <v>299</v>
      </c>
      <c r="F5" s="109">
        <v>248</v>
      </c>
      <c r="G5" s="109">
        <v>210</v>
      </c>
      <c r="H5" s="109">
        <v>258</v>
      </c>
      <c r="I5" s="109">
        <v>14</v>
      </c>
    </row>
    <row r="6" spans="1:9" x14ac:dyDescent="0.3">
      <c r="A6" s="110" t="s">
        <v>272</v>
      </c>
      <c r="B6" s="97"/>
      <c r="C6" s="97">
        <f>C5/B5-1</f>
        <v>-0.1581769436997319</v>
      </c>
      <c r="D6" s="97">
        <f t="shared" ref="D6:I6" si="0">D5/C5-1</f>
        <v>8.2802547770700619E-2</v>
      </c>
      <c r="E6" s="97">
        <f t="shared" si="0"/>
        <v>-0.12058823529411766</v>
      </c>
      <c r="F6" s="97">
        <f t="shared" si="0"/>
        <v>-0.1705685618729097</v>
      </c>
      <c r="G6" s="97">
        <f t="shared" si="0"/>
        <v>-0.15322580645161288</v>
      </c>
      <c r="H6" s="97">
        <f t="shared" si="0"/>
        <v>0.22857142857142865</v>
      </c>
      <c r="I6" s="97">
        <f t="shared" si="0"/>
        <v>-0.94573643410852715</v>
      </c>
    </row>
    <row r="7" spans="1:9" x14ac:dyDescent="0.3">
      <c r="A7" s="9" t="s">
        <v>276</v>
      </c>
      <c r="B7" s="15">
        <v>409991</v>
      </c>
      <c r="C7" s="15">
        <v>311182</v>
      </c>
      <c r="D7" s="15">
        <v>342063</v>
      </c>
      <c r="E7" s="111">
        <v>314689</v>
      </c>
      <c r="F7" s="15">
        <v>274903</v>
      </c>
      <c r="G7" s="15">
        <v>237808</v>
      </c>
      <c r="H7" s="15">
        <v>308194</v>
      </c>
      <c r="I7" s="15">
        <v>8334</v>
      </c>
    </row>
    <row r="8" spans="1:9" x14ac:dyDescent="0.3">
      <c r="A8" s="110" t="s">
        <v>272</v>
      </c>
      <c r="B8" s="97"/>
      <c r="C8" s="97">
        <f>C7/B7-1</f>
        <v>-0.2410028512821013</v>
      </c>
      <c r="D8" s="97">
        <f t="shared" ref="D8:I8" si="1">D7/C7-1</f>
        <v>9.923774511379202E-2</v>
      </c>
      <c r="E8" s="97">
        <f t="shared" si="1"/>
        <v>-8.0026194005197837E-2</v>
      </c>
      <c r="F8" s="97">
        <f t="shared" si="1"/>
        <v>-0.12642958603573684</v>
      </c>
      <c r="G8" s="97">
        <f t="shared" si="1"/>
        <v>-0.13493850558196896</v>
      </c>
      <c r="H8" s="97">
        <f t="shared" si="1"/>
        <v>0.29597826818273565</v>
      </c>
      <c r="I8" s="97">
        <f t="shared" si="1"/>
        <v>-0.97295859101734616</v>
      </c>
    </row>
    <row r="9" spans="1:9" x14ac:dyDescent="0.3">
      <c r="A9" s="208" t="s">
        <v>274</v>
      </c>
      <c r="B9" s="208"/>
      <c r="C9" s="208"/>
      <c r="D9" s="208"/>
      <c r="E9" s="9"/>
    </row>
    <row r="10" spans="1:9" x14ac:dyDescent="0.3">
      <c r="A10" s="9"/>
      <c r="B10" s="9"/>
      <c r="C10" s="9"/>
      <c r="D10" s="9"/>
      <c r="E10" s="9"/>
    </row>
    <row r="11" spans="1:9" ht="17.100000000000001" customHeight="1" x14ac:dyDescent="0.3">
      <c r="A11" s="209" t="s">
        <v>208</v>
      </c>
      <c r="B11" s="209"/>
      <c r="C11" s="209"/>
      <c r="D11" s="209"/>
      <c r="E11" s="209"/>
      <c r="F11" s="209"/>
      <c r="G11" s="209"/>
      <c r="H11" s="147"/>
      <c r="I11" s="166"/>
    </row>
    <row r="12" spans="1:9" ht="17.100000000000001" customHeight="1" x14ac:dyDescent="0.3">
      <c r="A12" s="108"/>
      <c r="B12" s="106">
        <v>2013</v>
      </c>
      <c r="C12" s="107">
        <v>2014</v>
      </c>
      <c r="D12" s="107">
        <v>2015</v>
      </c>
      <c r="E12" s="107">
        <v>2016</v>
      </c>
      <c r="F12" s="107">
        <v>2017</v>
      </c>
      <c r="G12" s="107">
        <v>2018</v>
      </c>
      <c r="H12" s="146">
        <v>2019</v>
      </c>
      <c r="I12" s="165">
        <v>2020</v>
      </c>
    </row>
    <row r="13" spans="1:9" x14ac:dyDescent="0.3">
      <c r="A13" s="9" t="s">
        <v>275</v>
      </c>
      <c r="B13" s="109">
        <v>177</v>
      </c>
      <c r="C13" s="109">
        <v>156</v>
      </c>
      <c r="D13" s="109">
        <v>192</v>
      </c>
      <c r="E13" s="109">
        <v>147</v>
      </c>
      <c r="F13" s="109">
        <v>136</v>
      </c>
      <c r="G13" s="109">
        <v>124</v>
      </c>
      <c r="H13" s="109">
        <v>156</v>
      </c>
      <c r="I13" s="109">
        <v>6</v>
      </c>
    </row>
    <row r="14" spans="1:9" x14ac:dyDescent="0.3">
      <c r="A14" s="110" t="s">
        <v>272</v>
      </c>
      <c r="B14" s="97"/>
      <c r="C14" s="97">
        <f>C13/B13-1</f>
        <v>-0.11864406779661019</v>
      </c>
      <c r="D14" s="97">
        <f t="shared" ref="D14:I14" si="2">D13/C13-1</f>
        <v>0.23076923076923084</v>
      </c>
      <c r="E14" s="97">
        <f t="shared" si="2"/>
        <v>-0.234375</v>
      </c>
      <c r="F14" s="97">
        <f t="shared" si="2"/>
        <v>-7.4829931972789088E-2</v>
      </c>
      <c r="G14" s="97">
        <f t="shared" si="2"/>
        <v>-8.8235294117647078E-2</v>
      </c>
      <c r="H14" s="97">
        <f t="shared" si="2"/>
        <v>0.25806451612903225</v>
      </c>
      <c r="I14" s="97">
        <f t="shared" si="2"/>
        <v>-0.96153846153846156</v>
      </c>
    </row>
    <row r="15" spans="1:9" x14ac:dyDescent="0.3">
      <c r="A15" s="9" t="s">
        <v>276</v>
      </c>
      <c r="B15" s="15">
        <v>113339</v>
      </c>
      <c r="C15" s="15">
        <v>109429</v>
      </c>
      <c r="D15" s="15">
        <v>124476</v>
      </c>
      <c r="E15" s="111">
        <v>91785</v>
      </c>
      <c r="F15" s="15">
        <v>110878</v>
      </c>
      <c r="G15" s="15">
        <v>103126</v>
      </c>
      <c r="H15" s="15">
        <v>112721</v>
      </c>
      <c r="I15" s="15">
        <v>468</v>
      </c>
    </row>
    <row r="16" spans="1:9" x14ac:dyDescent="0.3">
      <c r="A16" s="110" t="s">
        <v>272</v>
      </c>
      <c r="B16" s="97"/>
      <c r="C16" s="97">
        <f>C15/B15-1</f>
        <v>-3.44982750862457E-2</v>
      </c>
      <c r="D16" s="97">
        <f t="shared" ref="D16:E16" si="3">D15/C15-1</f>
        <v>0.13750468340202326</v>
      </c>
      <c r="E16" s="97">
        <f t="shared" si="3"/>
        <v>-0.26262894051865415</v>
      </c>
      <c r="F16" s="97">
        <f>F15/E15-1</f>
        <v>0.20801873944544313</v>
      </c>
      <c r="G16" s="97">
        <f>G15/F15-1</f>
        <v>-6.9914681000739498E-2</v>
      </c>
      <c r="H16" s="97">
        <f>H15/G15-1</f>
        <v>9.3041522021604539E-2</v>
      </c>
      <c r="I16" s="97">
        <f>I15/H15-1</f>
        <v>-0.99584815606674892</v>
      </c>
    </row>
    <row r="17" spans="1:9" x14ac:dyDescent="0.3">
      <c r="A17" s="208" t="s">
        <v>277</v>
      </c>
      <c r="B17" s="208"/>
      <c r="C17" s="208"/>
      <c r="D17" s="208"/>
      <c r="E17" s="9"/>
    </row>
    <row r="18" spans="1:9" x14ac:dyDescent="0.3">
      <c r="A18" s="9"/>
      <c r="B18" s="9"/>
      <c r="C18" s="9"/>
      <c r="D18" s="9"/>
      <c r="E18" s="9"/>
    </row>
    <row r="19" spans="1:9" ht="17.100000000000001" customHeight="1" x14ac:dyDescent="0.3">
      <c r="A19" s="209" t="s">
        <v>209</v>
      </c>
      <c r="B19" s="209"/>
      <c r="C19" s="209"/>
      <c r="D19" s="209"/>
      <c r="E19" s="209"/>
      <c r="F19" s="209"/>
      <c r="G19" s="209"/>
      <c r="H19" s="147"/>
      <c r="I19" s="166"/>
    </row>
    <row r="20" spans="1:9" ht="17.100000000000001" customHeight="1" x14ac:dyDescent="0.3">
      <c r="A20" s="108"/>
      <c r="B20" s="106">
        <v>2013</v>
      </c>
      <c r="C20" s="107">
        <v>2014</v>
      </c>
      <c r="D20" s="107">
        <v>2015</v>
      </c>
      <c r="E20" s="107">
        <v>2016</v>
      </c>
      <c r="F20" s="107">
        <v>2017</v>
      </c>
      <c r="G20" s="107">
        <v>2018</v>
      </c>
      <c r="H20" s="146">
        <v>2019</v>
      </c>
      <c r="I20" s="165">
        <v>2020</v>
      </c>
    </row>
    <row r="21" spans="1:9" x14ac:dyDescent="0.3">
      <c r="A21" s="9" t="s">
        <v>275</v>
      </c>
      <c r="B21" s="109">
        <v>86</v>
      </c>
      <c r="C21" s="109">
        <v>79</v>
      </c>
      <c r="D21" s="109">
        <v>41</v>
      </c>
      <c r="E21" s="109">
        <v>41</v>
      </c>
      <c r="F21" s="109">
        <v>16</v>
      </c>
      <c r="G21" s="109">
        <v>10</v>
      </c>
      <c r="H21" s="109">
        <v>19</v>
      </c>
      <c r="I21" s="109">
        <v>1</v>
      </c>
    </row>
    <row r="22" spans="1:9" x14ac:dyDescent="0.3">
      <c r="A22" s="110" t="s">
        <v>272</v>
      </c>
      <c r="B22" s="97"/>
      <c r="C22" s="97">
        <f>C21/B21-1</f>
        <v>-8.1395348837209336E-2</v>
      </c>
      <c r="D22" s="97">
        <f t="shared" ref="D22:I22" si="4">D21/C21-1</f>
        <v>-0.48101265822784811</v>
      </c>
      <c r="E22" s="97">
        <f t="shared" si="4"/>
        <v>0</v>
      </c>
      <c r="F22" s="97">
        <f t="shared" si="4"/>
        <v>-0.6097560975609756</v>
      </c>
      <c r="G22" s="97">
        <f t="shared" si="4"/>
        <v>-0.375</v>
      </c>
      <c r="H22" s="97">
        <f t="shared" si="4"/>
        <v>0.89999999999999991</v>
      </c>
      <c r="I22" s="97">
        <f t="shared" si="4"/>
        <v>-0.94736842105263164</v>
      </c>
    </row>
    <row r="23" spans="1:9" x14ac:dyDescent="0.3">
      <c r="A23" s="9" t="s">
        <v>276</v>
      </c>
      <c r="B23" s="15">
        <v>64756</v>
      </c>
      <c r="C23" s="15">
        <v>42040</v>
      </c>
      <c r="D23" s="15">
        <v>18277</v>
      </c>
      <c r="E23" s="111">
        <v>19222</v>
      </c>
      <c r="F23" s="15">
        <v>6451</v>
      </c>
      <c r="G23" s="15">
        <v>4153</v>
      </c>
      <c r="H23" s="15">
        <v>5150</v>
      </c>
      <c r="I23" s="15">
        <v>60</v>
      </c>
    </row>
    <row r="24" spans="1:9" x14ac:dyDescent="0.3">
      <c r="A24" s="110" t="s">
        <v>272</v>
      </c>
      <c r="B24" s="97"/>
      <c r="C24" s="97">
        <f>C23/B23-1</f>
        <v>-0.35079374884180614</v>
      </c>
      <c r="D24" s="97">
        <f t="shared" ref="D24:I24" si="5">D23/C23-1</f>
        <v>-0.56524738344433878</v>
      </c>
      <c r="E24" s="97">
        <f t="shared" si="5"/>
        <v>5.1704327843738129E-2</v>
      </c>
      <c r="F24" s="97">
        <f t="shared" si="5"/>
        <v>-0.6643949641036313</v>
      </c>
      <c r="G24" s="97">
        <f t="shared" si="5"/>
        <v>-0.35622384126492013</v>
      </c>
      <c r="H24" s="97">
        <f t="shared" si="5"/>
        <v>0.24006742114134361</v>
      </c>
      <c r="I24" s="97">
        <f t="shared" si="5"/>
        <v>-0.98834951456310682</v>
      </c>
    </row>
    <row r="25" spans="1:9" x14ac:dyDescent="0.3">
      <c r="A25" s="208" t="s">
        <v>277</v>
      </c>
      <c r="B25" s="208"/>
      <c r="C25" s="208"/>
      <c r="D25" s="208"/>
      <c r="E25" s="9"/>
    </row>
    <row r="27" spans="1:9" ht="17.100000000000001" customHeight="1" x14ac:dyDescent="0.3">
      <c r="A27" s="173" t="s">
        <v>210</v>
      </c>
      <c r="B27" s="173"/>
      <c r="C27" s="173"/>
      <c r="D27" s="173"/>
      <c r="E27" s="173"/>
      <c r="F27" s="173"/>
      <c r="G27" s="173"/>
      <c r="H27" s="146"/>
      <c r="I27" s="165"/>
    </row>
    <row r="28" spans="1:9" ht="17.100000000000001" customHeight="1" x14ac:dyDescent="0.3">
      <c r="A28" s="108"/>
      <c r="B28" s="106">
        <v>2013</v>
      </c>
      <c r="C28" s="107">
        <v>2014</v>
      </c>
      <c r="D28" s="107">
        <v>2015</v>
      </c>
      <c r="E28" s="107">
        <v>2016</v>
      </c>
      <c r="F28" s="107">
        <v>2017</v>
      </c>
      <c r="G28" s="107">
        <v>2018</v>
      </c>
      <c r="H28" s="146">
        <v>2019</v>
      </c>
      <c r="I28" s="165">
        <v>2020</v>
      </c>
    </row>
    <row r="29" spans="1:9" x14ac:dyDescent="0.3">
      <c r="A29" s="9" t="s">
        <v>275</v>
      </c>
      <c r="B29" s="109">
        <v>16</v>
      </c>
      <c r="C29" s="109">
        <v>48</v>
      </c>
      <c r="D29" s="109">
        <v>36</v>
      </c>
      <c r="E29" s="109">
        <v>30</v>
      </c>
      <c r="F29" s="109">
        <v>10</v>
      </c>
      <c r="G29" s="109">
        <v>17</v>
      </c>
      <c r="H29" s="109">
        <v>22</v>
      </c>
      <c r="I29" s="109">
        <v>2</v>
      </c>
    </row>
    <row r="30" spans="1:9" x14ac:dyDescent="0.3">
      <c r="A30" s="110" t="s">
        <v>272</v>
      </c>
      <c r="B30" s="97"/>
      <c r="C30" s="97">
        <f>C29/B29-1</f>
        <v>2</v>
      </c>
      <c r="D30" s="97">
        <f t="shared" ref="D30:I30" si="6">D29/C29-1</f>
        <v>-0.25</v>
      </c>
      <c r="E30" s="97">
        <f t="shared" si="6"/>
        <v>-0.16666666666666663</v>
      </c>
      <c r="F30" s="97">
        <f t="shared" si="6"/>
        <v>-0.66666666666666674</v>
      </c>
      <c r="G30" s="97">
        <f t="shared" si="6"/>
        <v>0.7</v>
      </c>
      <c r="H30" s="97">
        <f t="shared" si="6"/>
        <v>0.29411764705882359</v>
      </c>
      <c r="I30" s="97">
        <f t="shared" si="6"/>
        <v>-0.90909090909090906</v>
      </c>
    </row>
    <row r="31" spans="1:9" x14ac:dyDescent="0.3">
      <c r="A31" s="9" t="s">
        <v>276</v>
      </c>
      <c r="B31" s="15">
        <v>3715</v>
      </c>
      <c r="C31" s="15">
        <v>24050</v>
      </c>
      <c r="D31" s="15">
        <v>16728</v>
      </c>
      <c r="E31" s="111">
        <v>14206</v>
      </c>
      <c r="F31" s="15">
        <v>5580</v>
      </c>
      <c r="G31" s="15">
        <v>6669</v>
      </c>
      <c r="H31" s="15">
        <v>9386</v>
      </c>
      <c r="I31" s="15">
        <v>106</v>
      </c>
    </row>
    <row r="32" spans="1:9" x14ac:dyDescent="0.3">
      <c r="A32" s="110" t="s">
        <v>272</v>
      </c>
      <c r="B32" s="97"/>
      <c r="C32" s="97">
        <f>C31/B31-1</f>
        <v>5.4737550471063257</v>
      </c>
      <c r="D32" s="97">
        <f t="shared" ref="D32:I32" si="7">D31/C31-1</f>
        <v>-0.3044490644490645</v>
      </c>
      <c r="E32" s="97">
        <f t="shared" si="7"/>
        <v>-0.15076518412242945</v>
      </c>
      <c r="F32" s="97">
        <f t="shared" si="7"/>
        <v>-0.60720822187807966</v>
      </c>
      <c r="G32" s="97">
        <f t="shared" si="7"/>
        <v>0.19516129032258056</v>
      </c>
      <c r="H32" s="97">
        <f t="shared" si="7"/>
        <v>0.40740740740740744</v>
      </c>
      <c r="I32" s="97">
        <f t="shared" si="7"/>
        <v>-0.98870658427445135</v>
      </c>
    </row>
    <row r="33" spans="1:5" x14ac:dyDescent="0.3">
      <c r="A33" s="208" t="s">
        <v>277</v>
      </c>
      <c r="B33" s="208"/>
      <c r="C33" s="208"/>
      <c r="D33" s="208"/>
      <c r="E33" s="9"/>
    </row>
    <row r="34" spans="1:5" x14ac:dyDescent="0.3">
      <c r="A34" s="9"/>
      <c r="B34" s="9"/>
      <c r="C34" s="9"/>
      <c r="D34" s="9"/>
      <c r="E34" s="9"/>
    </row>
  </sheetData>
  <mergeCells count="8">
    <mergeCell ref="A3:G3"/>
    <mergeCell ref="A25:D25"/>
    <mergeCell ref="A33:D33"/>
    <mergeCell ref="A9:D9"/>
    <mergeCell ref="A17:D17"/>
    <mergeCell ref="A19:G19"/>
    <mergeCell ref="A27:G27"/>
    <mergeCell ref="A11:G11"/>
  </mergeCells>
  <pageMargins left="0.7" right="0.7" top="0.75" bottom="0.75" header="0.3" footer="0.3"/>
  <pageSetup paperSize="9" scale="90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N36"/>
  <sheetViews>
    <sheetView showGridLines="0" topLeftCell="A7" zoomScaleNormal="100" workbookViewId="0">
      <pane xSplit="1" topLeftCell="E1" activePane="topRight" state="frozen"/>
      <selection pane="topRight" activeCell="L31" sqref="L31"/>
    </sheetView>
  </sheetViews>
  <sheetFormatPr defaultRowHeight="14.4" x14ac:dyDescent="0.3"/>
  <cols>
    <col min="1" max="1" width="14.109375" customWidth="1"/>
    <col min="2" max="2" width="19.44140625" bestFit="1" customWidth="1"/>
    <col min="3" max="8" width="10.109375" bestFit="1" customWidth="1"/>
    <col min="9" max="9" width="10.88671875" customWidth="1"/>
    <col min="10" max="10" width="10.109375" bestFit="1" customWidth="1"/>
    <col min="11" max="12" width="10.6640625" customWidth="1"/>
  </cols>
  <sheetData>
    <row r="3" spans="1:14" ht="17.100000000000001" customHeight="1" x14ac:dyDescent="0.3">
      <c r="A3" s="184" t="s">
        <v>300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4" ht="33.75" customHeight="1" x14ac:dyDescent="0.3">
      <c r="A4" s="143" t="s">
        <v>163</v>
      </c>
      <c r="B4" s="55"/>
      <c r="C4" s="59">
        <v>2010</v>
      </c>
      <c r="D4" s="59">
        <v>2011</v>
      </c>
      <c r="E4" s="59">
        <v>2012</v>
      </c>
      <c r="F4" s="59">
        <v>2013</v>
      </c>
      <c r="G4" s="59">
        <v>2014</v>
      </c>
      <c r="H4" s="59">
        <v>2015</v>
      </c>
      <c r="I4" s="59">
        <v>2016</v>
      </c>
      <c r="J4" s="59">
        <v>2017</v>
      </c>
      <c r="K4" s="135">
        <v>2018</v>
      </c>
      <c r="L4" s="162">
        <v>2019</v>
      </c>
      <c r="M4" s="1"/>
      <c r="N4" s="1"/>
    </row>
    <row r="5" spans="1:14" x14ac:dyDescent="0.3">
      <c r="A5" s="182" t="s">
        <v>26</v>
      </c>
      <c r="B5" s="12" t="s">
        <v>5</v>
      </c>
      <c r="C5" s="13">
        <v>2752</v>
      </c>
      <c r="D5" s="13">
        <v>3247</v>
      </c>
      <c r="E5" s="13">
        <v>578</v>
      </c>
      <c r="F5" s="13">
        <v>3426</v>
      </c>
      <c r="G5" s="13">
        <v>3533</v>
      </c>
      <c r="H5" s="13">
        <v>2072</v>
      </c>
      <c r="I5" s="13">
        <v>3486</v>
      </c>
      <c r="J5" s="13">
        <v>5205</v>
      </c>
      <c r="K5" s="13">
        <v>8897</v>
      </c>
      <c r="L5" s="13">
        <v>7579</v>
      </c>
    </row>
    <row r="6" spans="1:14" x14ac:dyDescent="0.3">
      <c r="A6" s="182"/>
      <c r="B6" s="12" t="s">
        <v>6</v>
      </c>
      <c r="C6" s="13">
        <v>0</v>
      </c>
      <c r="D6" s="13">
        <v>0</v>
      </c>
      <c r="E6" s="13">
        <v>81</v>
      </c>
      <c r="F6" s="13">
        <v>195</v>
      </c>
      <c r="G6" s="13">
        <v>141</v>
      </c>
      <c r="H6" s="13">
        <v>73</v>
      </c>
      <c r="I6" s="13">
        <v>0</v>
      </c>
      <c r="J6" s="13">
        <v>307</v>
      </c>
      <c r="K6" s="13">
        <v>286</v>
      </c>
      <c r="L6" s="13">
        <v>173</v>
      </c>
    </row>
    <row r="7" spans="1:14" x14ac:dyDescent="0.3">
      <c r="A7" s="181" t="s">
        <v>27</v>
      </c>
      <c r="B7" s="14" t="s">
        <v>5</v>
      </c>
      <c r="C7" s="15">
        <v>65709</v>
      </c>
      <c r="D7" s="15">
        <v>80083</v>
      </c>
      <c r="E7" s="15">
        <v>35553</v>
      </c>
      <c r="F7" s="15">
        <v>69600</v>
      </c>
      <c r="G7" s="15">
        <v>73781</v>
      </c>
      <c r="H7" s="15">
        <v>72348</v>
      </c>
      <c r="I7" s="15">
        <v>51777</v>
      </c>
      <c r="J7" s="15">
        <v>59833</v>
      </c>
      <c r="K7" s="15">
        <v>63453</v>
      </c>
      <c r="L7" s="15">
        <v>66312</v>
      </c>
    </row>
    <row r="8" spans="1:14" x14ac:dyDescent="0.3">
      <c r="A8" s="181"/>
      <c r="B8" s="14" t="s">
        <v>6</v>
      </c>
      <c r="C8" s="15">
        <v>44927</v>
      </c>
      <c r="D8" s="15">
        <v>54457</v>
      </c>
      <c r="E8" s="15">
        <v>191945</v>
      </c>
      <c r="F8" s="15">
        <v>228159</v>
      </c>
      <c r="G8" s="15">
        <v>297344</v>
      </c>
      <c r="H8" s="15">
        <v>325403</v>
      </c>
      <c r="I8" s="15">
        <v>246581</v>
      </c>
      <c r="J8" s="15">
        <v>285499</v>
      </c>
      <c r="K8" s="15">
        <v>313807</v>
      </c>
      <c r="L8" s="15">
        <v>337063</v>
      </c>
    </row>
    <row r="9" spans="1:14" x14ac:dyDescent="0.3">
      <c r="A9" s="182" t="s">
        <v>28</v>
      </c>
      <c r="B9" s="12" t="s">
        <v>5</v>
      </c>
      <c r="C9" s="13">
        <v>3517</v>
      </c>
      <c r="D9" s="13">
        <v>3013</v>
      </c>
      <c r="E9" s="13">
        <v>2430</v>
      </c>
      <c r="F9" s="13">
        <v>3672</v>
      </c>
      <c r="G9" s="13">
        <v>3445</v>
      </c>
      <c r="H9" s="13">
        <v>2412</v>
      </c>
      <c r="I9" s="13">
        <v>4460</v>
      </c>
      <c r="J9" s="13">
        <v>4234</v>
      </c>
      <c r="K9" s="13">
        <v>7177</v>
      </c>
      <c r="L9" s="13">
        <v>7905</v>
      </c>
    </row>
    <row r="10" spans="1:14" x14ac:dyDescent="0.3">
      <c r="A10" s="182"/>
      <c r="B10" s="12" t="s">
        <v>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14" x14ac:dyDescent="0.3">
      <c r="A11" s="181" t="s">
        <v>29</v>
      </c>
      <c r="B11" s="14" t="s">
        <v>5</v>
      </c>
      <c r="C11" s="15">
        <v>0</v>
      </c>
      <c r="D11" s="15">
        <v>0</v>
      </c>
      <c r="E11" s="15">
        <v>380</v>
      </c>
      <c r="F11" s="15">
        <v>1216</v>
      </c>
      <c r="G11" s="15">
        <v>1127</v>
      </c>
      <c r="H11" s="15">
        <v>916</v>
      </c>
      <c r="I11" s="15">
        <v>380</v>
      </c>
      <c r="J11" s="15">
        <v>706</v>
      </c>
      <c r="K11" s="15">
        <v>1002</v>
      </c>
      <c r="L11" s="15">
        <v>1461</v>
      </c>
    </row>
    <row r="12" spans="1:14" x14ac:dyDescent="0.3">
      <c r="A12" s="181"/>
      <c r="B12" s="14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spans="1:14" x14ac:dyDescent="0.3">
      <c r="A13" s="182" t="s">
        <v>39</v>
      </c>
      <c r="B13" s="12" t="s">
        <v>5</v>
      </c>
      <c r="C13" s="13">
        <v>2948</v>
      </c>
      <c r="D13" s="13">
        <v>2784</v>
      </c>
      <c r="E13" s="13">
        <v>26916</v>
      </c>
      <c r="F13" s="13">
        <v>2356</v>
      </c>
      <c r="G13" s="13">
        <v>2965</v>
      </c>
      <c r="H13" s="13">
        <v>2857</v>
      </c>
      <c r="I13" s="13">
        <v>1502</v>
      </c>
      <c r="J13" s="13">
        <v>4413</v>
      </c>
      <c r="K13" s="13">
        <v>3675</v>
      </c>
      <c r="L13" s="13">
        <v>4375</v>
      </c>
    </row>
    <row r="14" spans="1:14" x14ac:dyDescent="0.3">
      <c r="A14" s="182"/>
      <c r="B14" s="12" t="s">
        <v>6</v>
      </c>
      <c r="C14" s="13">
        <v>0</v>
      </c>
      <c r="D14" s="13">
        <v>0</v>
      </c>
      <c r="E14" s="13">
        <v>52</v>
      </c>
      <c r="F14" s="13">
        <v>167</v>
      </c>
      <c r="G14" s="13">
        <v>0</v>
      </c>
      <c r="H14" s="13">
        <v>73</v>
      </c>
      <c r="I14" s="13">
        <v>0</v>
      </c>
      <c r="J14" s="13">
        <v>315</v>
      </c>
      <c r="K14" s="13">
        <v>177</v>
      </c>
      <c r="L14" s="13">
        <v>212</v>
      </c>
    </row>
    <row r="15" spans="1:14" x14ac:dyDescent="0.3">
      <c r="A15" s="181" t="s">
        <v>31</v>
      </c>
      <c r="B15" s="14" t="s">
        <v>5</v>
      </c>
      <c r="C15" s="15">
        <v>16794</v>
      </c>
      <c r="D15" s="15">
        <v>20832</v>
      </c>
      <c r="E15" s="15">
        <v>594</v>
      </c>
      <c r="F15" s="15">
        <v>2081</v>
      </c>
      <c r="G15" s="15">
        <v>2301</v>
      </c>
      <c r="H15" s="15">
        <v>1790</v>
      </c>
      <c r="I15" s="15">
        <v>1309</v>
      </c>
      <c r="J15" s="15">
        <v>14184</v>
      </c>
      <c r="K15" s="15">
        <v>19016</v>
      </c>
      <c r="L15" s="15">
        <v>19046</v>
      </c>
    </row>
    <row r="16" spans="1:14" x14ac:dyDescent="0.3">
      <c r="A16" s="181"/>
      <c r="B16" s="14" t="s">
        <v>6</v>
      </c>
      <c r="C16" s="15">
        <v>226842</v>
      </c>
      <c r="D16" s="15">
        <v>284034</v>
      </c>
      <c r="E16" s="15">
        <v>223257</v>
      </c>
      <c r="F16" s="15">
        <v>303730</v>
      </c>
      <c r="G16" s="15">
        <v>358479</v>
      </c>
      <c r="H16" s="15">
        <v>272671</v>
      </c>
      <c r="I16" s="15">
        <v>183271</v>
      </c>
      <c r="J16" s="15">
        <v>187119</v>
      </c>
      <c r="K16" s="15">
        <v>165365</v>
      </c>
      <c r="L16" s="15">
        <v>169014</v>
      </c>
    </row>
    <row r="17" spans="1:12" x14ac:dyDescent="0.3">
      <c r="A17" s="182" t="s">
        <v>32</v>
      </c>
      <c r="B17" s="12" t="s">
        <v>5</v>
      </c>
      <c r="C17" s="13">
        <v>6547</v>
      </c>
      <c r="D17" s="13">
        <v>7306</v>
      </c>
      <c r="E17" s="13">
        <v>21796</v>
      </c>
      <c r="F17" s="13">
        <v>11391</v>
      </c>
      <c r="G17" s="13">
        <v>11893</v>
      </c>
      <c r="H17" s="13">
        <v>10084</v>
      </c>
      <c r="I17" s="13">
        <v>11722</v>
      </c>
      <c r="J17" s="13">
        <v>12490</v>
      </c>
      <c r="K17" s="13">
        <v>14545</v>
      </c>
      <c r="L17" s="13">
        <v>16075</v>
      </c>
    </row>
    <row r="18" spans="1:12" x14ac:dyDescent="0.3">
      <c r="A18" s="182"/>
      <c r="B18" s="12" t="s">
        <v>6</v>
      </c>
      <c r="C18" s="13">
        <v>16975</v>
      </c>
      <c r="D18" s="13">
        <v>18734</v>
      </c>
      <c r="E18" s="13">
        <v>19092</v>
      </c>
      <c r="F18" s="13">
        <v>24437</v>
      </c>
      <c r="G18" s="13">
        <v>29370</v>
      </c>
      <c r="H18" s="13">
        <v>29801</v>
      </c>
      <c r="I18" s="13">
        <v>30120</v>
      </c>
      <c r="J18" s="13">
        <v>37357</v>
      </c>
      <c r="K18" s="13">
        <v>41060</v>
      </c>
      <c r="L18" s="13">
        <v>39776</v>
      </c>
    </row>
    <row r="19" spans="1:12" x14ac:dyDescent="0.3">
      <c r="A19" s="181" t="s">
        <v>33</v>
      </c>
      <c r="B19" s="14" t="s">
        <v>5</v>
      </c>
      <c r="C19" s="15">
        <v>5295</v>
      </c>
      <c r="D19" s="15">
        <v>12846</v>
      </c>
      <c r="E19" s="15">
        <v>4733</v>
      </c>
      <c r="F19" s="15">
        <v>6388</v>
      </c>
      <c r="G19" s="15">
        <v>8116</v>
      </c>
      <c r="H19" s="15">
        <v>7313</v>
      </c>
      <c r="I19" s="15">
        <v>6314</v>
      </c>
      <c r="J19" s="15">
        <v>14714</v>
      </c>
      <c r="K19" s="15">
        <v>11787</v>
      </c>
      <c r="L19" s="15">
        <v>11350</v>
      </c>
    </row>
    <row r="20" spans="1:12" x14ac:dyDescent="0.3">
      <c r="A20" s="181"/>
      <c r="B20" s="14" t="s">
        <v>6</v>
      </c>
      <c r="C20" s="15">
        <v>81522</v>
      </c>
      <c r="D20" s="15">
        <v>112838</v>
      </c>
      <c r="E20" s="15">
        <v>92548</v>
      </c>
      <c r="F20" s="15">
        <v>95883</v>
      </c>
      <c r="G20" s="15">
        <v>119525</v>
      </c>
      <c r="H20" s="15">
        <v>134401</v>
      </c>
      <c r="I20" s="15">
        <v>113416</v>
      </c>
      <c r="J20" s="15">
        <v>135392</v>
      </c>
      <c r="K20" s="15">
        <v>151046</v>
      </c>
      <c r="L20" s="15">
        <v>172665</v>
      </c>
    </row>
    <row r="21" spans="1:12" x14ac:dyDescent="0.3">
      <c r="A21" s="182" t="s">
        <v>34</v>
      </c>
      <c r="B21" s="12" t="s">
        <v>5</v>
      </c>
      <c r="C21" s="13">
        <v>13471</v>
      </c>
      <c r="D21" s="13">
        <v>13200</v>
      </c>
      <c r="E21" s="13">
        <v>11605</v>
      </c>
      <c r="F21" s="13">
        <v>14576</v>
      </c>
      <c r="G21" s="13">
        <v>17013</v>
      </c>
      <c r="H21" s="13">
        <v>17414</v>
      </c>
      <c r="I21" s="13">
        <v>17831</v>
      </c>
      <c r="J21" s="13">
        <v>29583</v>
      </c>
      <c r="K21" s="13">
        <v>28202</v>
      </c>
      <c r="L21" s="13">
        <v>24194</v>
      </c>
    </row>
    <row r="22" spans="1:12" x14ac:dyDescent="0.3">
      <c r="A22" s="182"/>
      <c r="B22" s="12" t="s">
        <v>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5">
        <v>0</v>
      </c>
      <c r="J22" s="13">
        <v>0</v>
      </c>
      <c r="K22" s="13">
        <v>6507</v>
      </c>
      <c r="L22" s="13">
        <v>44856</v>
      </c>
    </row>
    <row r="23" spans="1:12" x14ac:dyDescent="0.3">
      <c r="A23" s="181" t="s">
        <v>35</v>
      </c>
      <c r="B23" s="14" t="s">
        <v>5</v>
      </c>
      <c r="C23" s="15">
        <v>7403</v>
      </c>
      <c r="D23" s="15">
        <v>8855</v>
      </c>
      <c r="E23" s="15">
        <v>7054</v>
      </c>
      <c r="F23" s="15">
        <v>7992</v>
      </c>
      <c r="G23" s="15">
        <v>9882</v>
      </c>
      <c r="H23" s="15">
        <v>10217</v>
      </c>
      <c r="I23" s="15">
        <v>9843</v>
      </c>
      <c r="J23" s="15">
        <v>12392</v>
      </c>
      <c r="K23" s="15">
        <v>13472</v>
      </c>
      <c r="L23" s="15">
        <v>14379</v>
      </c>
    </row>
    <row r="24" spans="1:12" x14ac:dyDescent="0.3">
      <c r="A24" s="181"/>
      <c r="B24" s="14" t="s">
        <v>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x14ac:dyDescent="0.3">
      <c r="A25" s="182" t="s">
        <v>36</v>
      </c>
      <c r="B25" s="12" t="s">
        <v>5</v>
      </c>
      <c r="C25" s="13">
        <v>261364</v>
      </c>
      <c r="D25" s="13">
        <v>297687</v>
      </c>
      <c r="E25" s="13">
        <v>255536</v>
      </c>
      <c r="F25" s="13">
        <v>289731</v>
      </c>
      <c r="G25" s="13">
        <v>340944</v>
      </c>
      <c r="H25" s="13">
        <v>342237</v>
      </c>
      <c r="I25" s="13">
        <v>311637</v>
      </c>
      <c r="J25" s="13">
        <v>334035</v>
      </c>
      <c r="K25" s="13">
        <v>323449</v>
      </c>
      <c r="L25" s="13">
        <v>352605</v>
      </c>
    </row>
    <row r="26" spans="1:12" x14ac:dyDescent="0.3">
      <c r="A26" s="182"/>
      <c r="B26" s="12" t="s">
        <v>6</v>
      </c>
      <c r="C26" s="13">
        <v>649503</v>
      </c>
      <c r="D26" s="13">
        <v>795743</v>
      </c>
      <c r="E26" s="13">
        <v>636590</v>
      </c>
      <c r="F26" s="13">
        <v>784757</v>
      </c>
      <c r="G26" s="13">
        <v>969773</v>
      </c>
      <c r="H26" s="13">
        <v>874333</v>
      </c>
      <c r="I26" s="13">
        <v>623846</v>
      </c>
      <c r="J26" s="13">
        <v>664397</v>
      </c>
      <c r="K26" s="13">
        <v>698228</v>
      </c>
      <c r="L26" s="13">
        <v>730494</v>
      </c>
    </row>
    <row r="27" spans="1:12" x14ac:dyDescent="0.3">
      <c r="A27" s="181" t="s">
        <v>37</v>
      </c>
      <c r="B27" s="14" t="s">
        <v>5</v>
      </c>
      <c r="C27" s="15">
        <v>0</v>
      </c>
      <c r="D27" s="15">
        <v>0</v>
      </c>
      <c r="E27" s="15">
        <v>169</v>
      </c>
      <c r="F27" s="15">
        <v>3569</v>
      </c>
      <c r="G27" s="15">
        <v>5120</v>
      </c>
      <c r="H27" s="15">
        <v>6354</v>
      </c>
      <c r="I27" s="15">
        <v>6577</v>
      </c>
      <c r="J27" s="15">
        <v>5639</v>
      </c>
      <c r="K27" s="15">
        <v>7498</v>
      </c>
      <c r="L27" s="15">
        <v>7149</v>
      </c>
    </row>
    <row r="28" spans="1:12" x14ac:dyDescent="0.3">
      <c r="A28" s="181"/>
      <c r="B28" s="14" t="s">
        <v>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</row>
    <row r="29" spans="1:12" x14ac:dyDescent="0.3">
      <c r="A29" s="182" t="s">
        <v>38</v>
      </c>
      <c r="B29" s="12" t="s">
        <v>5</v>
      </c>
      <c r="C29" s="13">
        <v>1930</v>
      </c>
      <c r="D29" s="13">
        <v>1568</v>
      </c>
      <c r="E29" s="13">
        <v>2267</v>
      </c>
      <c r="F29" s="13">
        <v>2706</v>
      </c>
      <c r="G29" s="13">
        <v>2506</v>
      </c>
      <c r="H29" s="13">
        <v>2574</v>
      </c>
      <c r="I29" s="13">
        <v>2556</v>
      </c>
      <c r="J29" s="13">
        <v>3353</v>
      </c>
      <c r="K29" s="13">
        <v>3857</v>
      </c>
      <c r="L29" s="13">
        <v>3562</v>
      </c>
    </row>
    <row r="30" spans="1:12" x14ac:dyDescent="0.3">
      <c r="A30" s="182"/>
      <c r="B30" s="12" t="s">
        <v>6</v>
      </c>
      <c r="C30" s="13">
        <v>0</v>
      </c>
      <c r="D30" s="13">
        <v>0</v>
      </c>
      <c r="E30" s="13">
        <v>452</v>
      </c>
      <c r="F30" s="13">
        <v>1063</v>
      </c>
      <c r="G30" s="13">
        <v>1497</v>
      </c>
      <c r="H30" s="13">
        <v>1410</v>
      </c>
      <c r="I30" s="13">
        <v>1080</v>
      </c>
      <c r="J30" s="13">
        <v>1486</v>
      </c>
      <c r="K30" s="13">
        <v>1859</v>
      </c>
      <c r="L30" s="13">
        <v>1520</v>
      </c>
    </row>
    <row r="31" spans="1:12" x14ac:dyDescent="0.3">
      <c r="A31" s="183" t="s">
        <v>4</v>
      </c>
      <c r="B31" s="60" t="s">
        <v>5</v>
      </c>
      <c r="C31" s="61">
        <f>C5+C7+C9+C11+C13+C15+C17+C19+C21+C23+C25+C27+C29</f>
        <v>387730</v>
      </c>
      <c r="D31" s="61">
        <f t="shared" ref="D31:I31" si="0">D5+D7+D9+D11+D13+D15+D17+D19+D21+D23+D25+D27+D29</f>
        <v>451421</v>
      </c>
      <c r="E31" s="61">
        <f t="shared" si="0"/>
        <v>369611</v>
      </c>
      <c r="F31" s="61">
        <f>F5+F25+F9+F11+F13+F15+F17+F19+F21+F23+F27+F29+F7</f>
        <v>418704</v>
      </c>
      <c r="G31" s="61">
        <f t="shared" si="0"/>
        <v>482626</v>
      </c>
      <c r="H31" s="61">
        <f t="shared" si="0"/>
        <v>478588</v>
      </c>
      <c r="I31" s="61">
        <f t="shared" si="0"/>
        <v>429394</v>
      </c>
      <c r="J31" s="61">
        <f t="shared" ref="J31:K31" si="1">J5+J7+J9+J11+J13+J15+J17+J19+J21+J23+J25+J27+J29</f>
        <v>500781</v>
      </c>
      <c r="K31" s="61">
        <f t="shared" si="1"/>
        <v>506030</v>
      </c>
      <c r="L31" s="61">
        <f t="shared" ref="L31" si="2">L5+L7+L9+L11+L13+L15+L17+L19+L21+L23+L25+L27+L29</f>
        <v>535992</v>
      </c>
    </row>
    <row r="32" spans="1:12" x14ac:dyDescent="0.3">
      <c r="A32" s="183"/>
      <c r="B32" s="60" t="s">
        <v>6</v>
      </c>
      <c r="C32" s="61">
        <f>C6+C8+C10+C12+C14+C16+C18+C20+C22+C24+C26+C28+C30</f>
        <v>1019769</v>
      </c>
      <c r="D32" s="61">
        <f t="shared" ref="D32:I32" si="3">D6+D8+D10+D12+D14+D16+D18+D20+D22+D24+D26+D28+D30</f>
        <v>1265806</v>
      </c>
      <c r="E32" s="61">
        <f t="shared" si="3"/>
        <v>1164017</v>
      </c>
      <c r="F32" s="61">
        <f t="shared" si="3"/>
        <v>1438391</v>
      </c>
      <c r="G32" s="61">
        <f t="shared" si="3"/>
        <v>1776129</v>
      </c>
      <c r="H32" s="61">
        <f t="shared" si="3"/>
        <v>1638165</v>
      </c>
      <c r="I32" s="61">
        <f t="shared" si="3"/>
        <v>1198314</v>
      </c>
      <c r="J32" s="61">
        <f t="shared" ref="J32:K32" si="4">J6+J8+J10+J12+J14+J16+J18+J20+J22+J24+J26+J28+J30</f>
        <v>1311872</v>
      </c>
      <c r="K32" s="61">
        <f t="shared" si="4"/>
        <v>1378335</v>
      </c>
      <c r="L32" s="61">
        <f t="shared" ref="L32" si="5">L6+L8+L10+L12+L14+L16+L18+L20+L22+L24+L26+L28+L30</f>
        <v>1495773</v>
      </c>
    </row>
    <row r="33" spans="1:8" x14ac:dyDescent="0.3">
      <c r="A33" s="210" t="s">
        <v>270</v>
      </c>
      <c r="B33" s="210"/>
      <c r="C33" s="210"/>
      <c r="D33" s="14"/>
      <c r="E33" s="9"/>
      <c r="F33" s="9"/>
      <c r="G33" s="9"/>
      <c r="H33" s="9"/>
    </row>
    <row r="35" spans="1:8" x14ac:dyDescent="0.3">
      <c r="D35" s="2"/>
      <c r="E35" s="2"/>
      <c r="F35" s="2"/>
      <c r="G35" s="2"/>
      <c r="H35" s="2"/>
    </row>
    <row r="36" spans="1:8" x14ac:dyDescent="0.3">
      <c r="D36" s="2"/>
      <c r="E36" s="2"/>
      <c r="F36" s="2"/>
      <c r="G36" s="2"/>
      <c r="H36" s="2"/>
    </row>
  </sheetData>
  <mergeCells count="16">
    <mergeCell ref="A3:L3"/>
    <mergeCell ref="A33:C33"/>
    <mergeCell ref="A7:A8"/>
    <mergeCell ref="A5:A6"/>
    <mergeCell ref="A9:A10"/>
    <mergeCell ref="A11:A12"/>
    <mergeCell ref="A13:A14"/>
    <mergeCell ref="A31:A32"/>
    <mergeCell ref="A15:A16"/>
    <mergeCell ref="A17:A18"/>
    <mergeCell ref="A19:A20"/>
    <mergeCell ref="A21:A22"/>
    <mergeCell ref="A23:A24"/>
    <mergeCell ref="A25:A26"/>
    <mergeCell ref="A27:A28"/>
    <mergeCell ref="A29:A30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597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5"/>
  <sheetViews>
    <sheetView showGridLines="0" zoomScaleNormal="100" workbookViewId="0">
      <selection activeCell="B8" sqref="B8"/>
    </sheetView>
  </sheetViews>
  <sheetFormatPr defaultRowHeight="14.4" x14ac:dyDescent="0.3"/>
  <cols>
    <col min="1" max="1" width="4.44140625" bestFit="1" customWidth="1"/>
    <col min="2" max="2" width="59.5546875" bestFit="1" customWidth="1"/>
  </cols>
  <sheetData>
    <row r="1" spans="1:2" x14ac:dyDescent="0.3">
      <c r="A1" s="90" t="s">
        <v>190</v>
      </c>
      <c r="B1" s="90" t="s">
        <v>189</v>
      </c>
    </row>
    <row r="2" spans="1:2" x14ac:dyDescent="0.3">
      <c r="A2" s="116">
        <v>1</v>
      </c>
      <c r="B2" s="117" t="s">
        <v>188</v>
      </c>
    </row>
    <row r="3" spans="1:2" x14ac:dyDescent="0.3">
      <c r="A3" s="116">
        <v>2</v>
      </c>
      <c r="B3" s="117" t="s">
        <v>187</v>
      </c>
    </row>
    <row r="4" spans="1:2" x14ac:dyDescent="0.3">
      <c r="A4" s="116">
        <v>3</v>
      </c>
      <c r="B4" s="117" t="s">
        <v>186</v>
      </c>
    </row>
    <row r="5" spans="1:2" x14ac:dyDescent="0.3">
      <c r="A5" s="116">
        <v>4</v>
      </c>
      <c r="B5" s="117" t="s">
        <v>185</v>
      </c>
    </row>
  </sheetData>
  <hyperlinks>
    <hyperlink ref="B2" r:id="rId1" xr:uid="{00000000-0004-0000-0900-000000000000}"/>
    <hyperlink ref="B3" r:id="rId2" xr:uid="{00000000-0004-0000-0900-000001000000}"/>
    <hyperlink ref="B5" r:id="rId3" xr:uid="{00000000-0004-0000-0900-000002000000}"/>
    <hyperlink ref="B4" r:id="rId4" xr:uid="{00000000-0004-0000-0900-000003000000}"/>
  </hyperlinks>
  <pageMargins left="0.7" right="0.7" top="0.75" bottom="0.75" header="0.3" footer="0.3"/>
  <pageSetup paperSize="9" orientation="landscape" verticalDpi="597" r:id="rId5"/>
  <headerFooter>
    <oddHeader>&amp;R&amp;G</oddHeader>
    <oddFooter>&amp;L&amp;F&amp;C&amp;P&amp;R&amp;A</oddFoot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E38" sqref="E38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colBreaks count="1" manualBreakCount="1">
    <brk id="16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I79"/>
  <sheetViews>
    <sheetView showGridLines="0" zoomScaleNormal="100" workbookViewId="0">
      <selection activeCell="C13" sqref="C13:E14"/>
    </sheetView>
  </sheetViews>
  <sheetFormatPr defaultRowHeight="14.4" x14ac:dyDescent="0.3"/>
  <cols>
    <col min="1" max="1" width="15.33203125" customWidth="1"/>
    <col min="2" max="2" width="16.6640625" customWidth="1"/>
    <col min="3" max="3" width="13.109375" customWidth="1"/>
    <col min="4" max="4" width="12.109375" customWidth="1"/>
    <col min="5" max="5" width="15" customWidth="1"/>
    <col min="6" max="6" width="11.88671875" customWidth="1"/>
    <col min="7" max="7" width="16.33203125" customWidth="1"/>
    <col min="8" max="8" width="15" customWidth="1"/>
  </cols>
  <sheetData>
    <row r="3" spans="1:8" x14ac:dyDescent="0.3">
      <c r="A3" s="173" t="s">
        <v>305</v>
      </c>
      <c r="B3" s="173"/>
      <c r="C3" s="173"/>
      <c r="D3" s="173"/>
      <c r="E3" s="173"/>
      <c r="F3" s="173"/>
      <c r="G3" s="173"/>
      <c r="H3" s="173"/>
    </row>
    <row r="4" spans="1:8" ht="34.200000000000003" x14ac:dyDescent="0.3">
      <c r="A4" s="103" t="s">
        <v>171</v>
      </c>
      <c r="B4" s="104" t="s">
        <v>172</v>
      </c>
      <c r="C4" s="104" t="s">
        <v>195</v>
      </c>
      <c r="D4" s="104" t="s">
        <v>196</v>
      </c>
      <c r="E4" s="105" t="s">
        <v>197</v>
      </c>
      <c r="F4" s="104" t="s">
        <v>198</v>
      </c>
      <c r="G4" s="104" t="s">
        <v>199</v>
      </c>
      <c r="H4" s="104" t="s">
        <v>173</v>
      </c>
    </row>
    <row r="5" spans="1:8" x14ac:dyDescent="0.3">
      <c r="A5" s="174" t="s">
        <v>259</v>
      </c>
      <c r="B5" s="67" t="s">
        <v>176</v>
      </c>
      <c r="C5" s="89">
        <v>441.19900000000001</v>
      </c>
      <c r="D5" s="89">
        <v>384.87780760000004</v>
      </c>
      <c r="E5" s="73">
        <v>3986.8820000000001</v>
      </c>
      <c r="F5" s="70">
        <f>D5/C5*1000</f>
        <v>872.34514946770059</v>
      </c>
      <c r="G5" s="68">
        <f>D5/E5*1000</f>
        <v>96.536041849244612</v>
      </c>
      <c r="H5" s="69">
        <f>F5/G5</f>
        <v>9.0364710708773135</v>
      </c>
    </row>
    <row r="6" spans="1:8" x14ac:dyDescent="0.3">
      <c r="A6" s="175"/>
      <c r="B6" s="6" t="s">
        <v>175</v>
      </c>
      <c r="C6" s="95">
        <v>313.24799999999999</v>
      </c>
      <c r="D6" s="95">
        <v>258.23153970000004</v>
      </c>
      <c r="E6" s="114">
        <v>2647.7660000000001</v>
      </c>
      <c r="F6" s="115">
        <f t="shared" ref="F6:F13" si="0">D6/C6*1000</f>
        <v>824.36772046429689</v>
      </c>
      <c r="G6" s="95">
        <f t="shared" ref="G6:G13" si="1">D6/E6*1000</f>
        <v>97.528082051057396</v>
      </c>
      <c r="H6" s="114">
        <f t="shared" ref="H6:H11" si="2">F6/G6</f>
        <v>8.4526190111349493</v>
      </c>
    </row>
    <row r="7" spans="1:8" x14ac:dyDescent="0.3">
      <c r="A7" s="175"/>
      <c r="B7" s="71" t="s">
        <v>174</v>
      </c>
      <c r="C7" s="72">
        <v>153.583</v>
      </c>
      <c r="D7" s="72">
        <v>133.4384029</v>
      </c>
      <c r="E7" s="73">
        <v>1356.5340000000001</v>
      </c>
      <c r="F7" s="74">
        <f t="shared" si="0"/>
        <v>868.83576242162223</v>
      </c>
      <c r="G7" s="72">
        <f t="shared" si="1"/>
        <v>98.367164332040318</v>
      </c>
      <c r="H7" s="73">
        <f t="shared" si="2"/>
        <v>8.8325791265960447</v>
      </c>
    </row>
    <row r="8" spans="1:8" x14ac:dyDescent="0.3">
      <c r="A8" s="175"/>
      <c r="B8" s="6" t="s">
        <v>181</v>
      </c>
      <c r="C8" s="95">
        <v>22.135000000000002</v>
      </c>
      <c r="D8" s="95">
        <v>17.789671600000002</v>
      </c>
      <c r="E8" s="114">
        <v>185.20400000000001</v>
      </c>
      <c r="F8" s="115">
        <f t="shared" si="0"/>
        <v>803.68970408854761</v>
      </c>
      <c r="G8" s="95">
        <f t="shared" si="1"/>
        <v>96.054467506101389</v>
      </c>
      <c r="H8" s="114">
        <f t="shared" si="2"/>
        <v>8.367020555681048</v>
      </c>
    </row>
    <row r="9" spans="1:8" x14ac:dyDescent="0.3">
      <c r="A9" s="175"/>
      <c r="B9" s="71" t="s">
        <v>180</v>
      </c>
      <c r="C9" s="72">
        <v>95.194000000000003</v>
      </c>
      <c r="D9" s="72">
        <v>72.263703499999991</v>
      </c>
      <c r="E9" s="73">
        <v>803.822</v>
      </c>
      <c r="F9" s="74">
        <f t="shared" si="0"/>
        <v>759.12035947643756</v>
      </c>
      <c r="G9" s="72">
        <f t="shared" si="1"/>
        <v>89.900131496774151</v>
      </c>
      <c r="H9" s="73">
        <f t="shared" si="2"/>
        <v>8.4440405907935379</v>
      </c>
    </row>
    <row r="10" spans="1:8" x14ac:dyDescent="0.3">
      <c r="A10" s="175"/>
      <c r="B10" s="6" t="s">
        <v>183</v>
      </c>
      <c r="C10" s="95">
        <v>67.753</v>
      </c>
      <c r="D10" s="95">
        <v>50.503315400000012</v>
      </c>
      <c r="E10" s="114">
        <v>654.55200000000002</v>
      </c>
      <c r="F10" s="115">
        <f t="shared" si="0"/>
        <v>745.40338287603515</v>
      </c>
      <c r="G10" s="95">
        <f t="shared" si="1"/>
        <v>77.157071401508219</v>
      </c>
      <c r="H10" s="114">
        <f t="shared" si="2"/>
        <v>9.660856345844465</v>
      </c>
    </row>
    <row r="11" spans="1:8" x14ac:dyDescent="0.3">
      <c r="A11" s="175"/>
      <c r="B11" s="71" t="s">
        <v>182</v>
      </c>
      <c r="C11" s="72">
        <v>90.183999999999997</v>
      </c>
      <c r="D11" s="72">
        <v>50.813608500000022</v>
      </c>
      <c r="E11" s="73">
        <v>660.31200000000001</v>
      </c>
      <c r="F11" s="74">
        <f t="shared" si="0"/>
        <v>563.44372061563058</v>
      </c>
      <c r="G11" s="72">
        <f t="shared" si="1"/>
        <v>76.953937684003947</v>
      </c>
      <c r="H11" s="73">
        <f t="shared" si="2"/>
        <v>7.3218309234454022</v>
      </c>
    </row>
    <row r="12" spans="1:8" x14ac:dyDescent="0.3">
      <c r="A12" s="176"/>
      <c r="B12" s="168" t="s">
        <v>177</v>
      </c>
      <c r="C12" s="169">
        <f>C13-SUM(C5:C11)</f>
        <v>389.17500000000018</v>
      </c>
      <c r="D12" s="169">
        <f>D13-SUM(D5:D11)</f>
        <v>288.70932129999971</v>
      </c>
      <c r="E12" s="170">
        <f>E13-SUM(E5:E11)</f>
        <v>3332.7139999999999</v>
      </c>
      <c r="F12" s="171">
        <f t="shared" si="0"/>
        <v>741.84960827391171</v>
      </c>
      <c r="G12" s="169">
        <f t="shared" si="1"/>
        <v>86.628892038140606</v>
      </c>
      <c r="H12" s="170">
        <f t="shared" ref="H12:H13" si="3">F12/G12</f>
        <v>8.5635356844607138</v>
      </c>
    </row>
    <row r="13" spans="1:8" x14ac:dyDescent="0.3">
      <c r="A13" s="79"/>
      <c r="B13" s="79" t="s">
        <v>4</v>
      </c>
      <c r="C13" s="80">
        <v>1572.471</v>
      </c>
      <c r="D13" s="80">
        <v>1256.6273704999999</v>
      </c>
      <c r="E13" s="81">
        <v>13627.786</v>
      </c>
      <c r="F13" s="82">
        <f t="shared" si="0"/>
        <v>799.14184140756811</v>
      </c>
      <c r="G13" s="80">
        <f t="shared" si="1"/>
        <v>92.210676811332362</v>
      </c>
      <c r="H13" s="81">
        <f t="shared" si="3"/>
        <v>8.6664784279010565</v>
      </c>
    </row>
    <row r="14" spans="1:8" ht="22.8" x14ac:dyDescent="0.3">
      <c r="A14" s="83"/>
      <c r="B14" s="83" t="s">
        <v>178</v>
      </c>
      <c r="C14" s="84">
        <v>0.18973784684054415</v>
      </c>
      <c r="D14" s="84">
        <v>0.29269349929487137</v>
      </c>
      <c r="E14" s="85">
        <v>0.21275674704188463</v>
      </c>
      <c r="F14" s="86"/>
      <c r="G14" s="87"/>
      <c r="H14" s="88"/>
    </row>
    <row r="15" spans="1:8" x14ac:dyDescent="0.3">
      <c r="A15" s="177" t="s">
        <v>261</v>
      </c>
      <c r="B15" s="177"/>
      <c r="C15" s="177"/>
      <c r="D15" s="177"/>
      <c r="E15" s="177"/>
      <c r="F15" s="167"/>
    </row>
    <row r="18" spans="1:8" x14ac:dyDescent="0.3">
      <c r="A18" s="173" t="s">
        <v>297</v>
      </c>
      <c r="B18" s="173"/>
      <c r="C18" s="173"/>
      <c r="D18" s="173"/>
      <c r="E18" s="173"/>
      <c r="F18" s="173"/>
      <c r="G18" s="173"/>
      <c r="H18" s="173"/>
    </row>
    <row r="19" spans="1:8" ht="34.200000000000003" x14ac:dyDescent="0.3">
      <c r="A19" s="103" t="s">
        <v>171</v>
      </c>
      <c r="B19" s="104" t="s">
        <v>172</v>
      </c>
      <c r="C19" s="104" t="s">
        <v>195</v>
      </c>
      <c r="D19" s="104" t="s">
        <v>196</v>
      </c>
      <c r="E19" s="105" t="s">
        <v>197</v>
      </c>
      <c r="F19" s="104" t="s">
        <v>198</v>
      </c>
      <c r="G19" s="104" t="s">
        <v>199</v>
      </c>
      <c r="H19" s="104" t="s">
        <v>173</v>
      </c>
    </row>
    <row r="20" spans="1:8" x14ac:dyDescent="0.3">
      <c r="A20" s="174" t="s">
        <v>259</v>
      </c>
      <c r="B20" s="67" t="s">
        <v>176</v>
      </c>
      <c r="C20" s="89">
        <v>1176.3030000000001</v>
      </c>
      <c r="D20" s="89">
        <v>994.02621900000008</v>
      </c>
      <c r="E20" s="73">
        <v>10294.964</v>
      </c>
      <c r="F20" s="70">
        <f>D20/C20*1000</f>
        <v>845.04266247726991</v>
      </c>
      <c r="G20" s="68">
        <f>D20/E20*1000</f>
        <v>96.554608544527213</v>
      </c>
      <c r="H20" s="69">
        <f>F20/G20</f>
        <v>8.7519661175734473</v>
      </c>
    </row>
    <row r="21" spans="1:8" x14ac:dyDescent="0.3">
      <c r="A21" s="175"/>
      <c r="B21" s="6" t="s">
        <v>175</v>
      </c>
      <c r="C21" s="95">
        <v>861.55399999999997</v>
      </c>
      <c r="D21" s="95">
        <v>666.9735007999999</v>
      </c>
      <c r="E21" s="114">
        <v>7015.1819999999998</v>
      </c>
      <c r="F21" s="115">
        <f t="shared" ref="F21:F29" si="4">D21/C21*1000</f>
        <v>774.15170819240575</v>
      </c>
      <c r="G21" s="95">
        <f t="shared" ref="G21:G29" si="5">D21/E21*1000</f>
        <v>95.075723024719792</v>
      </c>
      <c r="H21" s="114">
        <f t="shared" ref="H21:H26" si="6">F21/G21</f>
        <v>8.1424751089310714</v>
      </c>
    </row>
    <row r="22" spans="1:8" x14ac:dyDescent="0.3">
      <c r="A22" s="175"/>
      <c r="B22" s="71" t="s">
        <v>174</v>
      </c>
      <c r="C22" s="72">
        <v>426.51299999999998</v>
      </c>
      <c r="D22" s="72">
        <v>332.34619280000004</v>
      </c>
      <c r="E22" s="73">
        <v>3369.7979999999998</v>
      </c>
      <c r="F22" s="74">
        <f t="shared" si="4"/>
        <v>779.21702925819386</v>
      </c>
      <c r="G22" s="72">
        <f t="shared" si="5"/>
        <v>98.624959953089189</v>
      </c>
      <c r="H22" s="73">
        <f t="shared" si="6"/>
        <v>7.9008095884533409</v>
      </c>
    </row>
    <row r="23" spans="1:8" x14ac:dyDescent="0.3">
      <c r="A23" s="175"/>
      <c r="B23" s="6" t="s">
        <v>180</v>
      </c>
      <c r="C23" s="95">
        <v>504.04</v>
      </c>
      <c r="D23" s="95">
        <v>383.46034560000004</v>
      </c>
      <c r="E23" s="114">
        <v>3960.3209999999999</v>
      </c>
      <c r="F23" s="115">
        <f t="shared" si="4"/>
        <v>760.77364018728679</v>
      </c>
      <c r="G23" s="95">
        <f t="shared" si="5"/>
        <v>96.825571866522949</v>
      </c>
      <c r="H23" s="114">
        <f t="shared" si="6"/>
        <v>7.8571561780811043</v>
      </c>
    </row>
    <row r="24" spans="1:8" x14ac:dyDescent="0.3">
      <c r="A24" s="175"/>
      <c r="B24" s="71" t="s">
        <v>181</v>
      </c>
      <c r="C24" s="72">
        <v>627.48199999999997</v>
      </c>
      <c r="D24" s="72">
        <v>501.68058179999997</v>
      </c>
      <c r="E24" s="73">
        <v>3954.9259999999999</v>
      </c>
      <c r="F24" s="74">
        <f t="shared" si="4"/>
        <v>799.51390127525565</v>
      </c>
      <c r="G24" s="72">
        <f t="shared" si="5"/>
        <v>126.8495495996638</v>
      </c>
      <c r="H24" s="73">
        <f t="shared" si="6"/>
        <v>6.3028517152683268</v>
      </c>
    </row>
    <row r="25" spans="1:8" x14ac:dyDescent="0.3">
      <c r="A25" s="175"/>
      <c r="B25" s="6" t="s">
        <v>183</v>
      </c>
      <c r="C25" s="95">
        <v>220.46</v>
      </c>
      <c r="D25" s="95">
        <v>140.9365363</v>
      </c>
      <c r="E25" s="114">
        <v>1794.989</v>
      </c>
      <c r="F25" s="115">
        <f t="shared" si="4"/>
        <v>639.28393495418663</v>
      </c>
      <c r="G25" s="95">
        <f t="shared" si="5"/>
        <v>78.516657372273585</v>
      </c>
      <c r="H25" s="114">
        <f t="shared" si="6"/>
        <v>8.1420166923704986</v>
      </c>
    </row>
    <row r="26" spans="1:8" x14ac:dyDescent="0.3">
      <c r="A26" s="175"/>
      <c r="B26" s="71" t="s">
        <v>182</v>
      </c>
      <c r="C26" s="72">
        <v>211.524</v>
      </c>
      <c r="D26" s="72">
        <v>128.48858949999999</v>
      </c>
      <c r="E26" s="73">
        <v>1568.346</v>
      </c>
      <c r="F26" s="74">
        <f t="shared" si="4"/>
        <v>607.44213186210538</v>
      </c>
      <c r="G26" s="72">
        <f t="shared" si="5"/>
        <v>81.92617541027299</v>
      </c>
      <c r="H26" s="73">
        <f t="shared" si="6"/>
        <v>7.4145061553298905</v>
      </c>
    </row>
    <row r="27" spans="1:8" x14ac:dyDescent="0.3">
      <c r="A27" s="175"/>
      <c r="B27" s="6" t="s">
        <v>184</v>
      </c>
      <c r="C27" s="95">
        <v>174.80699999999999</v>
      </c>
      <c r="D27" s="95">
        <v>134.43813939999998</v>
      </c>
      <c r="E27" s="114">
        <v>1600.1110000000001</v>
      </c>
      <c r="F27" s="115">
        <f t="shared" si="4"/>
        <v>769.0661094807416</v>
      </c>
      <c r="G27" s="95">
        <f t="shared" si="5"/>
        <v>84.018008375668913</v>
      </c>
      <c r="H27" s="114">
        <f>F27/G27</f>
        <v>9.1535865268553351</v>
      </c>
    </row>
    <row r="28" spans="1:8" x14ac:dyDescent="0.3">
      <c r="A28" s="176"/>
      <c r="B28" s="75" t="s">
        <v>177</v>
      </c>
      <c r="C28" s="76">
        <f>C29-SUM(C20:C27)</f>
        <v>2690.6930000000002</v>
      </c>
      <c r="D28" s="76">
        <f>D29-SUM(D20:D27)</f>
        <v>1892.4462715</v>
      </c>
      <c r="E28" s="77">
        <f>E29-SUM(E20:E27)</f>
        <v>19610.015999999996</v>
      </c>
      <c r="F28" s="78">
        <f t="shared" si="4"/>
        <v>703.33043253169342</v>
      </c>
      <c r="G28" s="76">
        <f t="shared" si="5"/>
        <v>96.50406565196073</v>
      </c>
      <c r="H28" s="77">
        <f t="shared" ref="H28:H29" si="7">F28/G28</f>
        <v>7.2880912092163594</v>
      </c>
    </row>
    <row r="29" spans="1:8" x14ac:dyDescent="0.3">
      <c r="A29" s="79"/>
      <c r="B29" s="79" t="s">
        <v>4</v>
      </c>
      <c r="C29" s="80">
        <v>6893.3760000000002</v>
      </c>
      <c r="D29" s="80">
        <v>5174.7963767000001</v>
      </c>
      <c r="E29" s="81">
        <v>53168.652999999998</v>
      </c>
      <c r="F29" s="82">
        <f t="shared" si="4"/>
        <v>750.69115288357978</v>
      </c>
      <c r="G29" s="80">
        <f t="shared" si="5"/>
        <v>97.327957070870312</v>
      </c>
      <c r="H29" s="81">
        <f t="shared" si="7"/>
        <v>7.7130063701733365</v>
      </c>
    </row>
    <row r="30" spans="1:8" ht="22.8" x14ac:dyDescent="0.3">
      <c r="A30" s="83"/>
      <c r="B30" s="83" t="s">
        <v>178</v>
      </c>
      <c r="C30" s="84">
        <v>0.18812225964509957</v>
      </c>
      <c r="D30" s="84">
        <v>0.29269349929487137</v>
      </c>
      <c r="E30" s="85">
        <v>0.22871809098002946</v>
      </c>
      <c r="F30" s="86"/>
      <c r="G30" s="87"/>
      <c r="H30" s="88"/>
    </row>
    <row r="31" spans="1:8" x14ac:dyDescent="0.3">
      <c r="A31" s="177" t="s">
        <v>261</v>
      </c>
      <c r="B31" s="177"/>
      <c r="C31" s="177"/>
      <c r="D31" s="177"/>
      <c r="E31" s="177"/>
      <c r="F31" s="155"/>
    </row>
    <row r="34" spans="1:8" x14ac:dyDescent="0.3">
      <c r="A34" s="173" t="s">
        <v>289</v>
      </c>
      <c r="B34" s="173"/>
      <c r="C34" s="173"/>
      <c r="D34" s="173"/>
      <c r="E34" s="173"/>
      <c r="F34" s="173"/>
      <c r="G34" s="173"/>
      <c r="H34" s="173"/>
    </row>
    <row r="35" spans="1:8" ht="34.200000000000003" x14ac:dyDescent="0.3">
      <c r="A35" s="103" t="s">
        <v>171</v>
      </c>
      <c r="B35" s="104" t="s">
        <v>172</v>
      </c>
      <c r="C35" s="104" t="s">
        <v>195</v>
      </c>
      <c r="D35" s="104" t="s">
        <v>196</v>
      </c>
      <c r="E35" s="105" t="s">
        <v>197</v>
      </c>
      <c r="F35" s="104" t="s">
        <v>198</v>
      </c>
      <c r="G35" s="104" t="s">
        <v>199</v>
      </c>
      <c r="H35" s="104" t="s">
        <v>173</v>
      </c>
    </row>
    <row r="36" spans="1:8" x14ac:dyDescent="0.3">
      <c r="A36" s="174" t="s">
        <v>259</v>
      </c>
      <c r="B36" s="67" t="s">
        <v>176</v>
      </c>
      <c r="C36" s="89">
        <v>1106.143</v>
      </c>
      <c r="D36" s="89">
        <v>831.12547849999999</v>
      </c>
      <c r="E36" s="73">
        <v>9519.8230000000003</v>
      </c>
      <c r="F36" s="70">
        <f>D36/C36*1000</f>
        <v>751.37254270017525</v>
      </c>
      <c r="G36" s="68">
        <f>D36/E36*1000</f>
        <v>87.304719688590836</v>
      </c>
      <c r="H36" s="69">
        <f>F36/G36</f>
        <v>8.6063221482213432</v>
      </c>
    </row>
    <row r="37" spans="1:8" x14ac:dyDescent="0.3">
      <c r="A37" s="175"/>
      <c r="B37" s="6" t="s">
        <v>175</v>
      </c>
      <c r="C37" s="95">
        <v>665.99900000000002</v>
      </c>
      <c r="D37" s="95">
        <v>498.41405010000011</v>
      </c>
      <c r="E37" s="114">
        <v>5409.4650000000001</v>
      </c>
      <c r="F37" s="115">
        <f t="shared" ref="F37:F45" si="8">D37/C37*1000</f>
        <v>748.37056827412664</v>
      </c>
      <c r="G37" s="95">
        <f t="shared" ref="G37:G45" si="9">D37/E37*1000</f>
        <v>92.137401776330947</v>
      </c>
      <c r="H37" s="114">
        <f t="shared" ref="H37:H45" si="10">F37/G37</f>
        <v>8.1223320155135372</v>
      </c>
    </row>
    <row r="38" spans="1:8" x14ac:dyDescent="0.3">
      <c r="A38" s="175"/>
      <c r="B38" s="71" t="s">
        <v>174</v>
      </c>
      <c r="C38" s="72">
        <v>431.52300000000002</v>
      </c>
      <c r="D38" s="72">
        <v>288.87013469999994</v>
      </c>
      <c r="E38" s="73">
        <v>3564.0309999999999</v>
      </c>
      <c r="F38" s="74">
        <f t="shared" si="8"/>
        <v>669.42001863168343</v>
      </c>
      <c r="G38" s="72">
        <f t="shared" si="9"/>
        <v>81.05152135320931</v>
      </c>
      <c r="H38" s="73">
        <f t="shared" si="10"/>
        <v>8.2591912829675351</v>
      </c>
    </row>
    <row r="39" spans="1:8" x14ac:dyDescent="0.3">
      <c r="A39" s="175"/>
      <c r="B39" s="6" t="s">
        <v>180</v>
      </c>
      <c r="C39" s="95">
        <v>538.40200000000004</v>
      </c>
      <c r="D39" s="95">
        <v>339.30507489999997</v>
      </c>
      <c r="E39" s="114">
        <v>4178.2160000000003</v>
      </c>
      <c r="F39" s="115">
        <f t="shared" si="8"/>
        <v>630.2076792062436</v>
      </c>
      <c r="G39" s="95">
        <f t="shared" si="9"/>
        <v>81.208122054963155</v>
      </c>
      <c r="H39" s="114">
        <f t="shared" si="10"/>
        <v>7.7604020787441357</v>
      </c>
    </row>
    <row r="40" spans="1:8" x14ac:dyDescent="0.3">
      <c r="A40" s="175"/>
      <c r="B40" s="71" t="s">
        <v>181</v>
      </c>
      <c r="C40" s="72">
        <v>555.053</v>
      </c>
      <c r="D40" s="72">
        <v>383.47737589999997</v>
      </c>
      <c r="E40" s="73">
        <v>3423.11</v>
      </c>
      <c r="F40" s="74">
        <f t="shared" si="8"/>
        <v>690.88425051301408</v>
      </c>
      <c r="G40" s="72">
        <f t="shared" si="9"/>
        <v>112.02601607894574</v>
      </c>
      <c r="H40" s="73">
        <f t="shared" si="10"/>
        <v>6.1671768281587527</v>
      </c>
    </row>
    <row r="41" spans="1:8" x14ac:dyDescent="0.3">
      <c r="A41" s="175"/>
      <c r="B41" s="6" t="s">
        <v>183</v>
      </c>
      <c r="C41" s="95">
        <v>317.70499999999998</v>
      </c>
      <c r="D41" s="95">
        <v>208.18100060000003</v>
      </c>
      <c r="E41" s="114">
        <v>2731.3420000000001</v>
      </c>
      <c r="F41" s="115">
        <f t="shared" si="8"/>
        <v>655.26510630931227</v>
      </c>
      <c r="G41" s="95">
        <f t="shared" si="9"/>
        <v>76.219309262626226</v>
      </c>
      <c r="H41" s="114">
        <f t="shared" si="10"/>
        <v>8.597101084339247</v>
      </c>
    </row>
    <row r="42" spans="1:8" x14ac:dyDescent="0.3">
      <c r="A42" s="175"/>
      <c r="B42" s="71" t="s">
        <v>182</v>
      </c>
      <c r="C42" s="72">
        <v>319.702</v>
      </c>
      <c r="D42" s="72">
        <v>167.3723109</v>
      </c>
      <c r="E42" s="73">
        <v>2264.3809999999999</v>
      </c>
      <c r="F42" s="74">
        <f t="shared" si="8"/>
        <v>523.52600515480037</v>
      </c>
      <c r="G42" s="72">
        <f t="shared" si="9"/>
        <v>73.915260241099006</v>
      </c>
      <c r="H42" s="73">
        <f t="shared" si="10"/>
        <v>7.0827864699000935</v>
      </c>
    </row>
    <row r="43" spans="1:8" x14ac:dyDescent="0.3">
      <c r="A43" s="175"/>
      <c r="B43" s="6" t="s">
        <v>184</v>
      </c>
      <c r="C43" s="95">
        <v>188.64099999999999</v>
      </c>
      <c r="D43" s="95">
        <v>132.23041450000002</v>
      </c>
      <c r="E43" s="114">
        <v>1715.9739999999999</v>
      </c>
      <c r="F43" s="115">
        <f t="shared" si="8"/>
        <v>700.96328210728336</v>
      </c>
      <c r="G43" s="95">
        <f t="shared" si="9"/>
        <v>77.058518660539164</v>
      </c>
      <c r="H43" s="114">
        <f>F43/G43</f>
        <v>9.0965060617787223</v>
      </c>
    </row>
    <row r="44" spans="1:8" x14ac:dyDescent="0.3">
      <c r="A44" s="176"/>
      <c r="B44" s="75" t="s">
        <v>177</v>
      </c>
      <c r="C44" s="76">
        <f>C45-SUM(C36:C43)</f>
        <v>2506.2790000000005</v>
      </c>
      <c r="D44" s="76">
        <f>D45-SUM(D36:D43)</f>
        <v>1565.1243339000002</v>
      </c>
      <c r="E44" s="77">
        <f>E45-SUM(E36:E43)</f>
        <v>18277.855999999992</v>
      </c>
      <c r="F44" s="78">
        <f t="shared" si="8"/>
        <v>624.48128636117531</v>
      </c>
      <c r="G44" s="76">
        <f t="shared" si="9"/>
        <v>85.629536303382679</v>
      </c>
      <c r="H44" s="77">
        <f t="shared" si="10"/>
        <v>7.2928257388742397</v>
      </c>
    </row>
    <row r="45" spans="1:8" x14ac:dyDescent="0.3">
      <c r="A45" s="79"/>
      <c r="B45" s="79" t="s">
        <v>4</v>
      </c>
      <c r="C45" s="80">
        <v>6629.4470000000001</v>
      </c>
      <c r="D45" s="80">
        <v>4414.1001740000002</v>
      </c>
      <c r="E45" s="81">
        <v>51084.197999999997</v>
      </c>
      <c r="F45" s="82">
        <f t="shared" si="8"/>
        <v>665.83233473319865</v>
      </c>
      <c r="G45" s="80">
        <f t="shared" si="9"/>
        <v>86.408328736021275</v>
      </c>
      <c r="H45" s="81">
        <f t="shared" si="10"/>
        <v>7.7056499584354459</v>
      </c>
    </row>
    <row r="46" spans="1:8" ht="22.8" x14ac:dyDescent="0.3">
      <c r="A46" s="83"/>
      <c r="B46" s="83" t="s">
        <v>178</v>
      </c>
      <c r="C46" s="84">
        <v>0.19033146880021828</v>
      </c>
      <c r="D46" s="84">
        <v>0.28199372810565909</v>
      </c>
      <c r="E46" s="85">
        <v>0.2250286230462327</v>
      </c>
      <c r="F46" s="86"/>
      <c r="G46" s="87"/>
      <c r="H46" s="88"/>
    </row>
    <row r="47" spans="1:8" x14ac:dyDescent="0.3">
      <c r="A47" s="177" t="s">
        <v>261</v>
      </c>
      <c r="B47" s="177"/>
      <c r="C47" s="177"/>
      <c r="D47" s="177"/>
      <c r="E47" s="177"/>
      <c r="F47" s="66"/>
    </row>
    <row r="50" spans="1:9" s="118" customFormat="1" ht="17.100000000000001" customHeight="1" x14ac:dyDescent="0.3">
      <c r="A50" s="173" t="s">
        <v>255</v>
      </c>
      <c r="B50" s="173"/>
      <c r="C50" s="173"/>
      <c r="D50" s="173"/>
      <c r="E50" s="173"/>
      <c r="F50" s="173"/>
      <c r="G50" s="173"/>
      <c r="H50" s="173"/>
    </row>
    <row r="51" spans="1:9" ht="42.75" customHeight="1" x14ac:dyDescent="0.3">
      <c r="A51" s="103" t="s">
        <v>171</v>
      </c>
      <c r="B51" s="104" t="s">
        <v>172</v>
      </c>
      <c r="C51" s="104" t="s">
        <v>195</v>
      </c>
      <c r="D51" s="104" t="s">
        <v>196</v>
      </c>
      <c r="E51" s="105" t="s">
        <v>197</v>
      </c>
      <c r="F51" s="104" t="s">
        <v>198</v>
      </c>
      <c r="G51" s="104" t="s">
        <v>199</v>
      </c>
      <c r="H51" s="104" t="s">
        <v>173</v>
      </c>
    </row>
    <row r="52" spans="1:9" x14ac:dyDescent="0.3">
      <c r="A52" s="174" t="s">
        <v>259</v>
      </c>
      <c r="B52" s="67" t="s">
        <v>176</v>
      </c>
      <c r="C52" s="89">
        <v>911.37199999999996</v>
      </c>
      <c r="D52" s="89">
        <v>606.43687320000004</v>
      </c>
      <c r="E52" s="73">
        <v>7789.9390000000003</v>
      </c>
      <c r="F52" s="70">
        <f>D52/C52*1000</f>
        <v>665.41091146096221</v>
      </c>
      <c r="G52" s="68">
        <f>D52/E52*1000</f>
        <v>77.848731960545521</v>
      </c>
      <c r="H52" s="69">
        <f>F52/G52</f>
        <v>8.5474855492597985</v>
      </c>
    </row>
    <row r="53" spans="1:9" x14ac:dyDescent="0.3">
      <c r="A53" s="175"/>
      <c r="B53" s="6" t="s">
        <v>175</v>
      </c>
      <c r="C53" s="95">
        <v>706.048</v>
      </c>
      <c r="D53" s="95">
        <v>505.45586350000008</v>
      </c>
      <c r="E53" s="114">
        <v>5879.4080000000004</v>
      </c>
      <c r="F53" s="115">
        <f t="shared" ref="F53:F61" si="11">D53/C53*1000</f>
        <v>715.89447672112965</v>
      </c>
      <c r="G53" s="95">
        <f t="shared" ref="G53:G61" si="12">D53/E53*1000</f>
        <v>85.970537084686086</v>
      </c>
      <c r="H53" s="114">
        <f t="shared" ref="H53:H61" si="13">F53/G53</f>
        <v>8.3272072153734609</v>
      </c>
    </row>
    <row r="54" spans="1:9" x14ac:dyDescent="0.3">
      <c r="A54" s="175"/>
      <c r="B54" s="71" t="s">
        <v>174</v>
      </c>
      <c r="C54" s="72">
        <v>485.98899999999998</v>
      </c>
      <c r="D54" s="72">
        <v>320.72493259999999</v>
      </c>
      <c r="E54" s="73">
        <v>3877.6689999999999</v>
      </c>
      <c r="F54" s="74">
        <f t="shared" si="11"/>
        <v>659.9427818325106</v>
      </c>
      <c r="G54" s="72">
        <f t="shared" si="12"/>
        <v>82.710755508012667</v>
      </c>
      <c r="H54" s="73">
        <f t="shared" si="13"/>
        <v>7.9789233912701736</v>
      </c>
    </row>
    <row r="55" spans="1:9" x14ac:dyDescent="0.3">
      <c r="A55" s="175"/>
      <c r="B55" s="6" t="s">
        <v>180</v>
      </c>
      <c r="C55" s="95">
        <v>473.8</v>
      </c>
      <c r="D55" s="95">
        <v>239.58529770000001</v>
      </c>
      <c r="E55" s="114">
        <v>3779.12</v>
      </c>
      <c r="F55" s="115">
        <f t="shared" si="11"/>
        <v>505.66757640354575</v>
      </c>
      <c r="G55" s="95">
        <f t="shared" si="12"/>
        <v>63.397113005144057</v>
      </c>
      <c r="H55" s="114">
        <f t="shared" si="13"/>
        <v>7.9761924862811302</v>
      </c>
    </row>
    <row r="56" spans="1:9" x14ac:dyDescent="0.3">
      <c r="A56" s="175"/>
      <c r="B56" s="71" t="s">
        <v>181</v>
      </c>
      <c r="C56" s="72">
        <v>398.33300000000003</v>
      </c>
      <c r="D56" s="72">
        <v>309.95269390000004</v>
      </c>
      <c r="E56" s="73">
        <v>2681.84</v>
      </c>
      <c r="F56" s="74">
        <f t="shared" si="11"/>
        <v>778.12456889085274</v>
      </c>
      <c r="G56" s="72">
        <f t="shared" si="12"/>
        <v>115.57464050800944</v>
      </c>
      <c r="H56" s="73">
        <f t="shared" si="13"/>
        <v>6.7326583536889997</v>
      </c>
    </row>
    <row r="57" spans="1:9" x14ac:dyDescent="0.3">
      <c r="A57" s="175"/>
      <c r="B57" s="6" t="s">
        <v>183</v>
      </c>
      <c r="C57" s="95">
        <v>309.50099999999998</v>
      </c>
      <c r="D57" s="95">
        <v>193.5471699</v>
      </c>
      <c r="E57" s="114">
        <v>2707.8159999999998</v>
      </c>
      <c r="F57" s="115">
        <f t="shared" si="11"/>
        <v>625.35232487132521</v>
      </c>
      <c r="G57" s="95">
        <f t="shared" si="12"/>
        <v>71.477223673986714</v>
      </c>
      <c r="H57" s="114">
        <f t="shared" si="13"/>
        <v>8.7489733474205256</v>
      </c>
    </row>
    <row r="58" spans="1:9" x14ac:dyDescent="0.3">
      <c r="A58" s="175"/>
      <c r="B58" s="71" t="s">
        <v>182</v>
      </c>
      <c r="C58" s="72">
        <v>195.35400000000001</v>
      </c>
      <c r="D58" s="72">
        <v>58.306079100000019</v>
      </c>
      <c r="E58" s="73">
        <v>1482.7329999999999</v>
      </c>
      <c r="F58" s="74">
        <f t="shared" si="11"/>
        <v>298.46370742344675</v>
      </c>
      <c r="G58" s="72">
        <f t="shared" si="12"/>
        <v>39.323383980797637</v>
      </c>
      <c r="H58" s="73">
        <f t="shared" si="13"/>
        <v>7.5899802409983916</v>
      </c>
    </row>
    <row r="59" spans="1:9" x14ac:dyDescent="0.3">
      <c r="A59" s="175"/>
      <c r="B59" s="6" t="s">
        <v>184</v>
      </c>
      <c r="C59" s="95">
        <v>176.876</v>
      </c>
      <c r="D59" s="95">
        <v>87.839354900000004</v>
      </c>
      <c r="E59" s="114">
        <v>1674.412</v>
      </c>
      <c r="F59" s="115">
        <f t="shared" si="11"/>
        <v>496.61545319885118</v>
      </c>
      <c r="G59" s="95">
        <f t="shared" si="12"/>
        <v>52.459821656796535</v>
      </c>
      <c r="H59" s="114">
        <f t="shared" si="13"/>
        <v>9.4665867613469317</v>
      </c>
    </row>
    <row r="60" spans="1:9" x14ac:dyDescent="0.3">
      <c r="A60" s="176"/>
      <c r="B60" s="75" t="s">
        <v>177</v>
      </c>
      <c r="C60" s="76">
        <v>2183.5829999999992</v>
      </c>
      <c r="D60" s="76">
        <v>1331.6235659000004</v>
      </c>
      <c r="E60" s="77">
        <v>16337.103999999996</v>
      </c>
      <c r="F60" s="78">
        <f t="shared" si="11"/>
        <v>609.83418807528767</v>
      </c>
      <c r="G60" s="76">
        <f t="shared" si="12"/>
        <v>81.509156451473942</v>
      </c>
      <c r="H60" s="77">
        <f t="shared" si="13"/>
        <v>7.4817875024672755</v>
      </c>
    </row>
    <row r="61" spans="1:9" x14ac:dyDescent="0.3">
      <c r="A61" s="79"/>
      <c r="B61" s="79" t="s">
        <v>4</v>
      </c>
      <c r="C61" s="80">
        <f>SUM(C52:C60)</f>
        <v>5840.8559999999998</v>
      </c>
      <c r="D61" s="80">
        <f>SUM(D52:D60)</f>
        <v>3653.4718307000007</v>
      </c>
      <c r="E61" s="81">
        <f>SUM(E52:E60)</f>
        <v>46210.040999999997</v>
      </c>
      <c r="F61" s="82">
        <f t="shared" si="11"/>
        <v>625.50280826988387</v>
      </c>
      <c r="G61" s="80">
        <f t="shared" si="12"/>
        <v>79.062293640899412</v>
      </c>
      <c r="H61" s="81">
        <f t="shared" si="13"/>
        <v>7.911518619873525</v>
      </c>
    </row>
    <row r="62" spans="1:9" ht="22.8" x14ac:dyDescent="0.3">
      <c r="A62" s="83"/>
      <c r="B62" s="83" t="s">
        <v>178</v>
      </c>
      <c r="C62" s="84">
        <v>0.18828517555035604</v>
      </c>
      <c r="D62" s="84">
        <v>0.25724214649932126</v>
      </c>
      <c r="E62" s="85">
        <v>0.22019982766388613</v>
      </c>
      <c r="F62" s="86"/>
      <c r="G62" s="87"/>
      <c r="H62" s="88"/>
    </row>
    <row r="63" spans="1:9" x14ac:dyDescent="0.3">
      <c r="A63" s="177" t="s">
        <v>261</v>
      </c>
      <c r="B63" s="177"/>
      <c r="C63" s="177"/>
      <c r="D63" s="177"/>
      <c r="E63" s="177"/>
      <c r="F63" s="66"/>
      <c r="I63" s="125"/>
    </row>
    <row r="66" spans="1:8" s="118" customFormat="1" ht="17.100000000000001" customHeight="1" x14ac:dyDescent="0.3">
      <c r="A66" s="173" t="s">
        <v>179</v>
      </c>
      <c r="B66" s="173"/>
      <c r="C66" s="173"/>
      <c r="D66" s="173"/>
      <c r="E66" s="173"/>
      <c r="F66" s="173"/>
      <c r="G66" s="173"/>
      <c r="H66" s="173"/>
    </row>
    <row r="67" spans="1:8" ht="46.5" customHeight="1" x14ac:dyDescent="0.3">
      <c r="A67" s="103" t="s">
        <v>171</v>
      </c>
      <c r="B67" s="104" t="s">
        <v>172</v>
      </c>
      <c r="C67" s="104" t="s">
        <v>195</v>
      </c>
      <c r="D67" s="104" t="s">
        <v>196</v>
      </c>
      <c r="E67" s="105" t="s">
        <v>197</v>
      </c>
      <c r="F67" s="104" t="s">
        <v>198</v>
      </c>
      <c r="G67" s="104" t="s">
        <v>199</v>
      </c>
      <c r="H67" s="104" t="s">
        <v>173</v>
      </c>
    </row>
    <row r="68" spans="1:8" x14ac:dyDescent="0.3">
      <c r="A68" s="174" t="s">
        <v>260</v>
      </c>
      <c r="B68" s="67" t="s">
        <v>176</v>
      </c>
      <c r="C68" s="89">
        <v>798.66899999999998</v>
      </c>
      <c r="D68" s="89">
        <v>469.80787390000023</v>
      </c>
      <c r="E68" s="73">
        <v>6511.8890000000001</v>
      </c>
      <c r="F68" s="70">
        <f>D68/C68*1000</f>
        <v>588.23852421967081</v>
      </c>
      <c r="G68" s="68">
        <f>D68/E68*1000</f>
        <v>72.146173545034358</v>
      </c>
      <c r="H68" s="69">
        <f>F68/G68</f>
        <v>8.1534265133616053</v>
      </c>
    </row>
    <row r="69" spans="1:8" x14ac:dyDescent="0.3">
      <c r="A69" s="175"/>
      <c r="B69" s="6" t="s">
        <v>175</v>
      </c>
      <c r="C69" s="95">
        <v>671.75800000000004</v>
      </c>
      <c r="D69" s="95">
        <v>425.35989320000004</v>
      </c>
      <c r="E69" s="114">
        <v>5411.0940000000001</v>
      </c>
      <c r="F69" s="115">
        <f t="shared" ref="F69:F77" si="14">D69/C69*1000</f>
        <v>633.20406039079558</v>
      </c>
      <c r="G69" s="95">
        <f t="shared" ref="G69:G77" si="15">D69/E69*1000</f>
        <v>78.608853071116499</v>
      </c>
      <c r="H69" s="114">
        <f t="shared" ref="H69:H77" si="16">F69/G69</f>
        <v>8.0551240178754853</v>
      </c>
    </row>
    <row r="70" spans="1:8" x14ac:dyDescent="0.3">
      <c r="A70" s="175"/>
      <c r="B70" s="71" t="s">
        <v>180</v>
      </c>
      <c r="C70" s="72">
        <v>488.26900000000001</v>
      </c>
      <c r="D70" s="72">
        <v>249.54283149999995</v>
      </c>
      <c r="E70" s="73">
        <v>3796.0909999999999</v>
      </c>
      <c r="F70" s="74">
        <f t="shared" si="14"/>
        <v>511.07654080025543</v>
      </c>
      <c r="G70" s="72">
        <f t="shared" si="15"/>
        <v>65.736788580674173</v>
      </c>
      <c r="H70" s="73">
        <f t="shared" si="16"/>
        <v>7.7745894168992882</v>
      </c>
    </row>
    <row r="71" spans="1:8" x14ac:dyDescent="0.3">
      <c r="A71" s="175"/>
      <c r="B71" s="6" t="s">
        <v>174</v>
      </c>
      <c r="C71" s="95">
        <v>421.64699999999999</v>
      </c>
      <c r="D71" s="95">
        <v>269.87853389999992</v>
      </c>
      <c r="E71" s="114">
        <v>3356.2979999999998</v>
      </c>
      <c r="F71" s="115">
        <f t="shared" si="14"/>
        <v>640.05799614369357</v>
      </c>
      <c r="G71" s="95">
        <f t="shared" si="15"/>
        <v>80.409586365692178</v>
      </c>
      <c r="H71" s="114">
        <f t="shared" si="16"/>
        <v>7.959971255576348</v>
      </c>
    </row>
    <row r="72" spans="1:8" x14ac:dyDescent="0.3">
      <c r="A72" s="175"/>
      <c r="B72" s="71" t="s">
        <v>181</v>
      </c>
      <c r="C72" s="72">
        <v>357.45100000000002</v>
      </c>
      <c r="D72" s="72">
        <v>267.2287493</v>
      </c>
      <c r="E72" s="73">
        <v>2357.9520000000002</v>
      </c>
      <c r="F72" s="74">
        <f t="shared" si="14"/>
        <v>747.59547266618358</v>
      </c>
      <c r="G72" s="72">
        <f t="shared" si="15"/>
        <v>113.3308690338056</v>
      </c>
      <c r="H72" s="73">
        <f t="shared" si="16"/>
        <v>6.5965740758873244</v>
      </c>
    </row>
    <row r="73" spans="1:8" x14ac:dyDescent="0.3">
      <c r="A73" s="175"/>
      <c r="B73" s="6" t="s">
        <v>182</v>
      </c>
      <c r="C73" s="95">
        <v>220.72300000000001</v>
      </c>
      <c r="D73" s="95">
        <v>109.50456689999994</v>
      </c>
      <c r="E73" s="114">
        <v>1770.2560000000001</v>
      </c>
      <c r="F73" s="115">
        <f t="shared" si="14"/>
        <v>496.11760849571607</v>
      </c>
      <c r="G73" s="95">
        <f t="shared" si="15"/>
        <v>61.858040249545795</v>
      </c>
      <c r="H73" s="114">
        <f t="shared" si="16"/>
        <v>8.0202606887365615</v>
      </c>
    </row>
    <row r="74" spans="1:8" x14ac:dyDescent="0.3">
      <c r="A74" s="175"/>
      <c r="B74" s="71" t="s">
        <v>183</v>
      </c>
      <c r="C74" s="72">
        <v>213.125</v>
      </c>
      <c r="D74" s="72">
        <v>121.70393960000004</v>
      </c>
      <c r="E74" s="73">
        <v>1931.425</v>
      </c>
      <c r="F74" s="74">
        <f t="shared" si="14"/>
        <v>571.04487788856329</v>
      </c>
      <c r="G74" s="72">
        <f t="shared" si="15"/>
        <v>63.012511280531228</v>
      </c>
      <c r="H74" s="73">
        <f t="shared" si="16"/>
        <v>9.0624046920821133</v>
      </c>
    </row>
    <row r="75" spans="1:8" x14ac:dyDescent="0.3">
      <c r="A75" s="175"/>
      <c r="B75" s="6" t="s">
        <v>184</v>
      </c>
      <c r="C75" s="95">
        <v>176.465</v>
      </c>
      <c r="D75" s="95">
        <v>111.49891779999999</v>
      </c>
      <c r="E75" s="114">
        <v>1450.8810000000001</v>
      </c>
      <c r="F75" s="115">
        <f t="shared" si="14"/>
        <v>631.84720936162978</v>
      </c>
      <c r="G75" s="95">
        <f t="shared" si="15"/>
        <v>76.849112918288938</v>
      </c>
      <c r="H75" s="114">
        <f t="shared" si="16"/>
        <v>8.2219193607797596</v>
      </c>
    </row>
    <row r="76" spans="1:8" x14ac:dyDescent="0.3">
      <c r="A76" s="176"/>
      <c r="B76" s="75" t="s">
        <v>177</v>
      </c>
      <c r="C76" s="76">
        <v>1878.3940000000002</v>
      </c>
      <c r="D76" s="76">
        <v>1111.5710167000004</v>
      </c>
      <c r="E76" s="77">
        <v>13410.232999999997</v>
      </c>
      <c r="F76" s="78">
        <f t="shared" si="14"/>
        <v>591.76669894601469</v>
      </c>
      <c r="G76" s="76">
        <f t="shared" si="15"/>
        <v>82.889761624574362</v>
      </c>
      <c r="H76" s="77">
        <f t="shared" si="16"/>
        <v>7.1392013603109863</v>
      </c>
    </row>
    <row r="77" spans="1:8" x14ac:dyDescent="0.3">
      <c r="A77" s="79"/>
      <c r="B77" s="79" t="s">
        <v>4</v>
      </c>
      <c r="C77" s="80">
        <f>SUM(C68:C76)</f>
        <v>5226.5010000000002</v>
      </c>
      <c r="D77" s="80">
        <f>SUM(D68:D76)</f>
        <v>3136.0963228000005</v>
      </c>
      <c r="E77" s="81">
        <f>SUM(E68:E76)</f>
        <v>39996.118999999999</v>
      </c>
      <c r="F77" s="82">
        <f t="shared" si="14"/>
        <v>600.03744815125845</v>
      </c>
      <c r="G77" s="80">
        <f t="shared" si="15"/>
        <v>78.410015801783175</v>
      </c>
      <c r="H77" s="81">
        <f t="shared" si="16"/>
        <v>7.6525612450853835</v>
      </c>
    </row>
    <row r="78" spans="1:8" ht="22.8" x14ac:dyDescent="0.3">
      <c r="A78" s="83"/>
      <c r="B78" s="83" t="s">
        <v>178</v>
      </c>
      <c r="C78" s="84">
        <v>0.18418834381390004</v>
      </c>
      <c r="D78" s="84">
        <v>0.24598230842666463</v>
      </c>
      <c r="E78" s="85">
        <v>0.21006163785489784</v>
      </c>
      <c r="F78" s="86"/>
      <c r="G78" s="87"/>
      <c r="H78" s="88"/>
    </row>
    <row r="79" spans="1:8" x14ac:dyDescent="0.3">
      <c r="A79" s="177" t="s">
        <v>261</v>
      </c>
      <c r="B79" s="177"/>
      <c r="C79" s="177"/>
      <c r="D79" s="177"/>
      <c r="E79" s="177"/>
      <c r="F79" s="66"/>
    </row>
  </sheetData>
  <mergeCells count="15">
    <mergeCell ref="A31:E31"/>
    <mergeCell ref="A79:E79"/>
    <mergeCell ref="A50:H50"/>
    <mergeCell ref="A52:A60"/>
    <mergeCell ref="A63:E63"/>
    <mergeCell ref="A34:H34"/>
    <mergeCell ref="A36:A44"/>
    <mergeCell ref="A47:E47"/>
    <mergeCell ref="A66:H66"/>
    <mergeCell ref="A68:A76"/>
    <mergeCell ref="A3:H3"/>
    <mergeCell ref="A5:A12"/>
    <mergeCell ref="A15:E15"/>
    <mergeCell ref="A18:H18"/>
    <mergeCell ref="A20:A2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zoomScaleNormal="100" workbookViewId="0">
      <pane xSplit="1" topLeftCell="G1" activePane="topRight" state="frozen"/>
      <selection pane="topRight" activeCell="I12" sqref="I12"/>
    </sheetView>
  </sheetViews>
  <sheetFormatPr defaultRowHeight="14.4" x14ac:dyDescent="0.3"/>
  <cols>
    <col min="1" max="1" width="21.88671875" customWidth="1"/>
    <col min="2" max="2" width="11.5546875" bestFit="1" customWidth="1"/>
    <col min="3" max="6" width="9.5546875" bestFit="1" customWidth="1"/>
    <col min="7" max="8" width="9.6640625" bestFit="1" customWidth="1"/>
  </cols>
  <sheetData>
    <row r="3" spans="1:11" s="118" customFormat="1" ht="17.100000000000001" customHeight="1" x14ac:dyDescent="0.3">
      <c r="A3" s="173" t="s">
        <v>298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s="118" customFormat="1" ht="17.100000000000001" customHeight="1" x14ac:dyDescent="0.3">
      <c r="A4" s="120"/>
      <c r="B4" s="107">
        <v>2010</v>
      </c>
      <c r="C4" s="107">
        <v>2011</v>
      </c>
      <c r="D4" s="107">
        <v>2012</v>
      </c>
      <c r="E4" s="107">
        <v>2013</v>
      </c>
      <c r="F4" s="107">
        <v>2014</v>
      </c>
      <c r="G4" s="107">
        <v>2015</v>
      </c>
      <c r="H4" s="107">
        <v>2016</v>
      </c>
      <c r="I4" s="107">
        <v>2017</v>
      </c>
      <c r="J4" s="107">
        <v>2018</v>
      </c>
      <c r="K4" s="156">
        <v>2019</v>
      </c>
    </row>
    <row r="5" spans="1:11" ht="50.25" customHeight="1" x14ac:dyDescent="0.3">
      <c r="A5" s="91" t="s">
        <v>295</v>
      </c>
      <c r="B5" s="148">
        <v>21.27763250000001</v>
      </c>
      <c r="C5" s="148">
        <v>22.734637499999977</v>
      </c>
      <c r="D5" s="148">
        <v>22.204540000000016</v>
      </c>
      <c r="E5" s="148">
        <v>23.534415000000006</v>
      </c>
      <c r="F5" s="148">
        <v>31.337192499999958</v>
      </c>
      <c r="G5" s="148">
        <v>28.263052499999997</v>
      </c>
      <c r="H5" s="149">
        <v>30.073882499999989</v>
      </c>
      <c r="I5" s="149">
        <v>32.318872500000047</v>
      </c>
      <c r="J5" s="149">
        <f>35100.48/1000</f>
        <v>35.100480000000005</v>
      </c>
      <c r="K5" s="149">
        <v>36.836120000000008</v>
      </c>
    </row>
    <row r="6" spans="1:11" x14ac:dyDescent="0.3">
      <c r="A6" s="150" t="s">
        <v>262</v>
      </c>
      <c r="B6" s="151">
        <f>B7-B5</f>
        <v>110.16622000000032</v>
      </c>
      <c r="C6" s="151">
        <f t="shared" ref="C6:J6" si="0">C7-C5</f>
        <v>108.01407500000029</v>
      </c>
      <c r="D6" s="151">
        <f t="shared" si="0"/>
        <v>108.76172999999974</v>
      </c>
      <c r="E6" s="151">
        <f t="shared" si="0"/>
        <v>99.251574999999704</v>
      </c>
      <c r="F6" s="151">
        <f t="shared" si="0"/>
        <v>92.487975000000517</v>
      </c>
      <c r="G6" s="151">
        <f t="shared" si="0"/>
        <v>104.07632750000083</v>
      </c>
      <c r="H6" s="151">
        <f t="shared" si="0"/>
        <v>99.712074999999402</v>
      </c>
      <c r="I6" s="151">
        <f t="shared" si="0"/>
        <v>95.402862499999543</v>
      </c>
      <c r="J6" s="151">
        <f t="shared" si="0"/>
        <v>96.469320000000124</v>
      </c>
      <c r="K6" s="151">
        <v>96.13678999999955</v>
      </c>
    </row>
    <row r="7" spans="1:11" x14ac:dyDescent="0.3">
      <c r="A7" s="152" t="s">
        <v>263</v>
      </c>
      <c r="B7" s="148">
        <v>131.44385250000033</v>
      </c>
      <c r="C7" s="148">
        <v>130.74871250000027</v>
      </c>
      <c r="D7" s="148">
        <v>130.96626999999975</v>
      </c>
      <c r="E7" s="148">
        <v>122.78598999999971</v>
      </c>
      <c r="F7" s="148">
        <v>123.82516750000048</v>
      </c>
      <c r="G7" s="148">
        <v>132.33938000000083</v>
      </c>
      <c r="H7" s="149">
        <v>129.7859574999994</v>
      </c>
      <c r="I7" s="149">
        <v>127.72173499999958</v>
      </c>
      <c r="J7" s="149">
        <v>131.56980000000013</v>
      </c>
      <c r="K7" s="149">
        <v>132.97290999999956</v>
      </c>
    </row>
    <row r="8" spans="1:11" x14ac:dyDescent="0.3">
      <c r="A8" s="153" t="s">
        <v>264</v>
      </c>
      <c r="B8" s="154">
        <v>4389.7539024999469</v>
      </c>
      <c r="C8" s="154">
        <v>4054.3311224999634</v>
      </c>
      <c r="D8" s="154">
        <v>3694.9760949999863</v>
      </c>
      <c r="E8" s="154">
        <v>3513.1972749999732</v>
      </c>
      <c r="F8" s="154">
        <v>3536.2398724999625</v>
      </c>
      <c r="G8" s="154">
        <v>3610.6925649999803</v>
      </c>
      <c r="H8" s="154">
        <v>3673.5592624999863</v>
      </c>
      <c r="I8" s="154">
        <v>3752.6738349998004</v>
      </c>
      <c r="J8" s="154">
        <v>3828.0211174997803</v>
      </c>
      <c r="K8" s="154">
        <v>3911.0299925000186</v>
      </c>
    </row>
    <row r="9" spans="1:11" ht="27" customHeight="1" x14ac:dyDescent="0.3">
      <c r="A9" s="91" t="s">
        <v>296</v>
      </c>
      <c r="B9" s="94">
        <f t="shared" ref="B9:I9" si="1">B5/B7</f>
        <v>0.16187620870287528</v>
      </c>
      <c r="C9" s="94">
        <f t="shared" si="1"/>
        <v>0.17388039289488169</v>
      </c>
      <c r="D9" s="94">
        <f t="shared" si="1"/>
        <v>0.16954395967755712</v>
      </c>
      <c r="E9" s="94">
        <f t="shared" si="1"/>
        <v>0.19167019787843922</v>
      </c>
      <c r="F9" s="94">
        <f t="shared" si="1"/>
        <v>0.25307611637189859</v>
      </c>
      <c r="G9" s="94">
        <f t="shared" si="1"/>
        <v>0.21356494567225431</v>
      </c>
      <c r="H9" s="96">
        <f t="shared" si="1"/>
        <v>0.23171907869925087</v>
      </c>
      <c r="I9" s="96">
        <f t="shared" si="1"/>
        <v>0.2530412893310614</v>
      </c>
      <c r="J9" s="96">
        <f t="shared" ref="J9:K9" si="2">J5/J7</f>
        <v>0.26678219469817521</v>
      </c>
      <c r="K9" s="96">
        <f t="shared" si="2"/>
        <v>0.27701973281625658</v>
      </c>
    </row>
    <row r="10" spans="1:11" ht="39" customHeight="1" x14ac:dyDescent="0.3">
      <c r="A10" s="92" t="s">
        <v>265</v>
      </c>
      <c r="B10" s="97">
        <f>B6/B7</f>
        <v>0.83812379129712467</v>
      </c>
      <c r="C10" s="97">
        <f t="shared" ref="C10:I10" si="3">C6/C7</f>
        <v>0.82611960710511834</v>
      </c>
      <c r="D10" s="97">
        <f t="shared" si="3"/>
        <v>0.83045604032244291</v>
      </c>
      <c r="E10" s="97">
        <f t="shared" si="3"/>
        <v>0.80832980212156069</v>
      </c>
      <c r="F10" s="97">
        <f t="shared" si="3"/>
        <v>0.74692388362810136</v>
      </c>
      <c r="G10" s="97">
        <f t="shared" si="3"/>
        <v>0.78643505432774563</v>
      </c>
      <c r="H10" s="97">
        <f t="shared" si="3"/>
        <v>0.7682809213007491</v>
      </c>
      <c r="I10" s="97">
        <f t="shared" si="3"/>
        <v>0.7469587106689386</v>
      </c>
      <c r="J10" s="97">
        <f t="shared" ref="J10:K10" si="4">J6/J7</f>
        <v>0.73321780530182479</v>
      </c>
      <c r="K10" s="97">
        <f t="shared" si="4"/>
        <v>0.72298026718374342</v>
      </c>
    </row>
    <row r="11" spans="1:11" x14ac:dyDescent="0.3">
      <c r="A11" s="179" t="s">
        <v>266</v>
      </c>
      <c r="B11" s="179"/>
      <c r="C11" s="179"/>
      <c r="D11" s="179"/>
      <c r="E11" s="179"/>
      <c r="F11" s="179"/>
      <c r="G11" s="179"/>
      <c r="H11" s="179"/>
    </row>
    <row r="12" spans="1:11" x14ac:dyDescent="0.3">
      <c r="A12" s="137" t="s">
        <v>169</v>
      </c>
      <c r="B12" s="136"/>
      <c r="C12" s="136"/>
      <c r="D12" s="136"/>
      <c r="E12" s="93"/>
      <c r="F12" s="93"/>
      <c r="G12" s="93"/>
      <c r="H12" s="93"/>
    </row>
    <row r="13" spans="1:11" ht="15" customHeight="1" x14ac:dyDescent="0.3">
      <c r="A13" s="178" t="s">
        <v>170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57"/>
    </row>
    <row r="14" spans="1:11" x14ac:dyDescent="0.3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57"/>
    </row>
    <row r="15" spans="1:11" ht="15" customHeight="1" x14ac:dyDescent="0.3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57"/>
    </row>
    <row r="16" spans="1:11" x14ac:dyDescent="0.3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57"/>
    </row>
    <row r="17" spans="1:11" x14ac:dyDescent="0.3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57"/>
    </row>
    <row r="18" spans="1:11" x14ac:dyDescent="0.3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57"/>
    </row>
    <row r="19" spans="1:11" x14ac:dyDescent="0.3">
      <c r="A19" s="178"/>
      <c r="B19" s="180"/>
      <c r="C19" s="180"/>
      <c r="D19" s="180"/>
      <c r="E19" s="119"/>
      <c r="F19" s="119"/>
      <c r="G19" s="119"/>
      <c r="H19" s="119"/>
    </row>
    <row r="20" spans="1:11" x14ac:dyDescent="0.3">
      <c r="A20" s="178"/>
      <c r="B20" s="178"/>
      <c r="C20" s="178"/>
      <c r="D20" s="178"/>
      <c r="E20" s="178"/>
      <c r="F20" s="178"/>
      <c r="G20" s="178"/>
      <c r="H20" s="178"/>
    </row>
    <row r="21" spans="1:11" x14ac:dyDescent="0.3">
      <c r="A21" s="178"/>
      <c r="B21" s="178"/>
      <c r="C21" s="178"/>
      <c r="D21" s="178"/>
      <c r="E21" s="178"/>
      <c r="F21" s="178"/>
      <c r="G21" s="178"/>
      <c r="H21" s="178"/>
    </row>
    <row r="22" spans="1:11" x14ac:dyDescent="0.3">
      <c r="A22" s="178"/>
      <c r="B22" s="178"/>
      <c r="C22" s="178"/>
      <c r="D22" s="178"/>
      <c r="E22" s="178"/>
      <c r="F22" s="178"/>
      <c r="G22" s="178"/>
      <c r="H22" s="178"/>
    </row>
    <row r="23" spans="1:11" x14ac:dyDescent="0.3">
      <c r="A23" s="178"/>
      <c r="B23" s="178"/>
      <c r="C23" s="178"/>
      <c r="D23" s="178"/>
      <c r="E23" s="178"/>
      <c r="F23" s="178"/>
      <c r="G23" s="178"/>
      <c r="H23" s="178"/>
    </row>
    <row r="24" spans="1:11" x14ac:dyDescent="0.3">
      <c r="A24" s="178"/>
      <c r="B24" s="178"/>
      <c r="C24" s="178"/>
      <c r="D24" s="178"/>
      <c r="E24" s="178"/>
      <c r="F24" s="178"/>
      <c r="G24" s="178"/>
      <c r="H24" s="178"/>
    </row>
  </sheetData>
  <mergeCells count="7">
    <mergeCell ref="A3:K3"/>
    <mergeCell ref="A22:H24"/>
    <mergeCell ref="A11:H11"/>
    <mergeCell ref="A13:J14"/>
    <mergeCell ref="A15:J18"/>
    <mergeCell ref="A19:D19"/>
    <mergeCell ref="A20:H2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528"/>
  <sheetViews>
    <sheetView showGridLines="0" zoomScaleNormal="100" workbookViewId="0">
      <selection activeCell="C6" sqref="C6:G44"/>
    </sheetView>
  </sheetViews>
  <sheetFormatPr defaultRowHeight="14.4" x14ac:dyDescent="0.3"/>
  <cols>
    <col min="1" max="1" width="21.109375" bestFit="1" customWidth="1"/>
    <col min="2" max="2" width="8.6640625" bestFit="1" customWidth="1"/>
    <col min="3" max="6" width="7.33203125" bestFit="1" customWidth="1"/>
    <col min="7" max="7" width="6.109375" bestFit="1" customWidth="1"/>
    <col min="8" max="8" width="8.44140625" bestFit="1" customWidth="1"/>
    <col min="9" max="9" width="13.6640625" bestFit="1" customWidth="1"/>
    <col min="10" max="10" width="13.44140625" customWidth="1"/>
    <col min="11" max="11" width="8.6640625" bestFit="1" customWidth="1"/>
    <col min="12" max="12" width="10.6640625" bestFit="1" customWidth="1"/>
    <col min="13" max="13" width="7.33203125" customWidth="1"/>
    <col min="14" max="16" width="7.33203125" bestFit="1" customWidth="1"/>
    <col min="17" max="17" width="6.109375" bestFit="1" customWidth="1"/>
    <col min="18" max="18" width="8.44140625" bestFit="1" customWidth="1"/>
  </cols>
  <sheetData>
    <row r="3" spans="1:8" x14ac:dyDescent="0.3">
      <c r="A3" s="184" t="s">
        <v>267</v>
      </c>
      <c r="B3" s="184"/>
      <c r="C3" s="184"/>
      <c r="D3" s="184"/>
      <c r="E3" s="184"/>
      <c r="F3" s="184"/>
      <c r="G3" s="184"/>
      <c r="H3" s="184"/>
    </row>
    <row r="4" spans="1:8" x14ac:dyDescent="0.3">
      <c r="A4" s="184" t="s">
        <v>304</v>
      </c>
      <c r="B4" s="184"/>
      <c r="C4" s="184"/>
      <c r="D4" s="184"/>
      <c r="E4" s="184"/>
      <c r="F4" s="184"/>
      <c r="G4" s="184"/>
      <c r="H4" s="184"/>
    </row>
    <row r="5" spans="1:8" x14ac:dyDescent="0.3">
      <c r="A5" s="122" t="s">
        <v>162</v>
      </c>
      <c r="B5" s="121"/>
      <c r="C5" s="121" t="s">
        <v>158</v>
      </c>
      <c r="D5" s="121" t="s">
        <v>159</v>
      </c>
      <c r="E5" s="121" t="s">
        <v>160</v>
      </c>
      <c r="F5" s="121" t="s">
        <v>161</v>
      </c>
      <c r="G5" s="121" t="s">
        <v>3</v>
      </c>
      <c r="H5" s="121" t="s">
        <v>4</v>
      </c>
    </row>
    <row r="6" spans="1:8" x14ac:dyDescent="0.3">
      <c r="A6" s="182" t="s">
        <v>26</v>
      </c>
      <c r="B6" s="6" t="s">
        <v>0</v>
      </c>
      <c r="C6" s="7">
        <v>1</v>
      </c>
      <c r="D6" s="7">
        <v>2</v>
      </c>
      <c r="E6" s="7">
        <v>13</v>
      </c>
      <c r="F6" s="7">
        <v>7</v>
      </c>
      <c r="G6" s="7">
        <v>4</v>
      </c>
      <c r="H6" s="8">
        <f>SUM(C6:G6)</f>
        <v>27</v>
      </c>
    </row>
    <row r="7" spans="1:8" x14ac:dyDescent="0.3">
      <c r="A7" s="182"/>
      <c r="B7" s="6" t="s">
        <v>1</v>
      </c>
      <c r="C7" s="7">
        <v>17</v>
      </c>
      <c r="D7" s="7">
        <v>15</v>
      </c>
      <c r="E7" s="7">
        <v>367</v>
      </c>
      <c r="F7" s="7">
        <v>163</v>
      </c>
      <c r="G7" s="7">
        <v>76</v>
      </c>
      <c r="H7" s="8">
        <f t="shared" ref="H7:H44" si="0">SUM(C7:G7)</f>
        <v>638</v>
      </c>
    </row>
    <row r="8" spans="1:8" x14ac:dyDescent="0.3">
      <c r="A8" s="182"/>
      <c r="B8" s="6" t="s">
        <v>2</v>
      </c>
      <c r="C8" s="7">
        <v>39</v>
      </c>
      <c r="D8" s="7">
        <v>32</v>
      </c>
      <c r="E8" s="7">
        <v>682</v>
      </c>
      <c r="F8" s="7">
        <v>340</v>
      </c>
      <c r="G8" s="7">
        <v>122</v>
      </c>
      <c r="H8" s="8">
        <f t="shared" si="0"/>
        <v>1215</v>
      </c>
    </row>
    <row r="9" spans="1:8" x14ac:dyDescent="0.3">
      <c r="A9" s="181" t="s">
        <v>27</v>
      </c>
      <c r="B9" s="9" t="s">
        <v>0</v>
      </c>
      <c r="C9" s="10">
        <v>57</v>
      </c>
      <c r="D9" s="10">
        <v>99</v>
      </c>
      <c r="E9" s="10">
        <v>108</v>
      </c>
      <c r="F9" s="10">
        <v>88</v>
      </c>
      <c r="G9" s="10">
        <v>39</v>
      </c>
      <c r="H9" s="11">
        <f t="shared" si="0"/>
        <v>391</v>
      </c>
    </row>
    <row r="10" spans="1:8" x14ac:dyDescent="0.3">
      <c r="A10" s="181"/>
      <c r="B10" s="9" t="s">
        <v>1</v>
      </c>
      <c r="C10" s="10">
        <v>2005</v>
      </c>
      <c r="D10" s="10">
        <v>2638</v>
      </c>
      <c r="E10" s="10">
        <v>2356</v>
      </c>
      <c r="F10" s="10">
        <v>2010</v>
      </c>
      <c r="G10" s="10">
        <v>583</v>
      </c>
      <c r="H10" s="11">
        <f t="shared" si="0"/>
        <v>9592</v>
      </c>
    </row>
    <row r="11" spans="1:8" x14ac:dyDescent="0.3">
      <c r="A11" s="181"/>
      <c r="B11" s="9" t="s">
        <v>2</v>
      </c>
      <c r="C11" s="10">
        <v>4042</v>
      </c>
      <c r="D11" s="10">
        <v>5231</v>
      </c>
      <c r="E11" s="10">
        <v>4752</v>
      </c>
      <c r="F11" s="10">
        <v>3870</v>
      </c>
      <c r="G11" s="10">
        <v>1191</v>
      </c>
      <c r="H11" s="11">
        <f t="shared" si="0"/>
        <v>19086</v>
      </c>
    </row>
    <row r="12" spans="1:8" x14ac:dyDescent="0.3">
      <c r="A12" s="182" t="s">
        <v>28</v>
      </c>
      <c r="B12" s="6" t="s">
        <v>0</v>
      </c>
      <c r="C12" s="7">
        <v>1</v>
      </c>
      <c r="D12" s="7">
        <v>7</v>
      </c>
      <c r="E12" s="7">
        <v>26</v>
      </c>
      <c r="F12" s="7">
        <v>84</v>
      </c>
      <c r="G12" s="7">
        <v>9</v>
      </c>
      <c r="H12" s="8">
        <f t="shared" si="0"/>
        <v>127</v>
      </c>
    </row>
    <row r="13" spans="1:8" x14ac:dyDescent="0.3">
      <c r="A13" s="182"/>
      <c r="B13" s="6" t="s">
        <v>1</v>
      </c>
      <c r="C13" s="7">
        <v>64</v>
      </c>
      <c r="D13" s="7">
        <v>236</v>
      </c>
      <c r="E13" s="7">
        <v>772</v>
      </c>
      <c r="F13" s="7">
        <v>1603</v>
      </c>
      <c r="G13" s="7">
        <v>132</v>
      </c>
      <c r="H13" s="8">
        <f t="shared" si="0"/>
        <v>2807</v>
      </c>
    </row>
    <row r="14" spans="1:8" x14ac:dyDescent="0.3">
      <c r="A14" s="182"/>
      <c r="B14" s="6" t="s">
        <v>2</v>
      </c>
      <c r="C14" s="7">
        <v>175</v>
      </c>
      <c r="D14" s="7">
        <v>519</v>
      </c>
      <c r="E14" s="7">
        <v>1479</v>
      </c>
      <c r="F14" s="7">
        <v>3015</v>
      </c>
      <c r="G14" s="7">
        <v>255</v>
      </c>
      <c r="H14" s="8">
        <f t="shared" si="0"/>
        <v>5443</v>
      </c>
    </row>
    <row r="15" spans="1:8" x14ac:dyDescent="0.3">
      <c r="A15" s="181" t="s">
        <v>29</v>
      </c>
      <c r="B15" s="9" t="s">
        <v>0</v>
      </c>
      <c r="C15" s="10">
        <v>2</v>
      </c>
      <c r="D15" s="10">
        <v>11</v>
      </c>
      <c r="E15" s="10">
        <v>36</v>
      </c>
      <c r="F15" s="10">
        <v>67</v>
      </c>
      <c r="G15" s="10">
        <v>5</v>
      </c>
      <c r="H15" s="11">
        <f t="shared" si="0"/>
        <v>121</v>
      </c>
    </row>
    <row r="16" spans="1:8" x14ac:dyDescent="0.3">
      <c r="A16" s="181"/>
      <c r="B16" s="9" t="s">
        <v>1</v>
      </c>
      <c r="C16" s="10">
        <v>364</v>
      </c>
      <c r="D16" s="10">
        <v>477</v>
      </c>
      <c r="E16" s="10">
        <v>1158</v>
      </c>
      <c r="F16" s="10">
        <v>1375</v>
      </c>
      <c r="G16" s="10">
        <v>72</v>
      </c>
      <c r="H16" s="11">
        <f t="shared" si="0"/>
        <v>3446</v>
      </c>
    </row>
    <row r="17" spans="1:8" x14ac:dyDescent="0.3">
      <c r="A17" s="181"/>
      <c r="B17" s="9" t="s">
        <v>2</v>
      </c>
      <c r="C17" s="10">
        <v>750</v>
      </c>
      <c r="D17" s="10">
        <v>939</v>
      </c>
      <c r="E17" s="10">
        <v>2176</v>
      </c>
      <c r="F17" s="10">
        <v>2553</v>
      </c>
      <c r="G17" s="10">
        <v>122</v>
      </c>
      <c r="H17" s="11">
        <f t="shared" si="0"/>
        <v>6540</v>
      </c>
    </row>
    <row r="18" spans="1:8" x14ac:dyDescent="0.3">
      <c r="A18" s="182" t="s">
        <v>30</v>
      </c>
      <c r="B18" s="6" t="s">
        <v>0</v>
      </c>
      <c r="C18" s="7">
        <v>1</v>
      </c>
      <c r="D18" s="7">
        <v>1</v>
      </c>
      <c r="E18" s="7">
        <v>2</v>
      </c>
      <c r="F18" s="7">
        <v>6</v>
      </c>
      <c r="G18" s="7">
        <v>1</v>
      </c>
      <c r="H18" s="8">
        <f t="shared" si="0"/>
        <v>11</v>
      </c>
    </row>
    <row r="19" spans="1:8" x14ac:dyDescent="0.3">
      <c r="A19" s="182"/>
      <c r="B19" s="6" t="s">
        <v>1</v>
      </c>
      <c r="C19" s="7">
        <v>38</v>
      </c>
      <c r="D19" s="7">
        <v>16</v>
      </c>
      <c r="E19" s="7">
        <v>38</v>
      </c>
      <c r="F19" s="7">
        <v>151</v>
      </c>
      <c r="G19" s="7">
        <v>16</v>
      </c>
      <c r="H19" s="8">
        <f t="shared" si="0"/>
        <v>259</v>
      </c>
    </row>
    <row r="20" spans="1:8" x14ac:dyDescent="0.3">
      <c r="A20" s="182"/>
      <c r="B20" s="6" t="s">
        <v>2</v>
      </c>
      <c r="C20" s="7">
        <v>74</v>
      </c>
      <c r="D20" s="7">
        <v>38</v>
      </c>
      <c r="E20" s="7">
        <v>64</v>
      </c>
      <c r="F20" s="7">
        <v>303</v>
      </c>
      <c r="G20" s="7">
        <v>32</v>
      </c>
      <c r="H20" s="8">
        <f t="shared" si="0"/>
        <v>511</v>
      </c>
    </row>
    <row r="21" spans="1:8" x14ac:dyDescent="0.3">
      <c r="A21" s="181" t="s">
        <v>31</v>
      </c>
      <c r="B21" s="9" t="s">
        <v>0</v>
      </c>
      <c r="C21" s="10">
        <v>41</v>
      </c>
      <c r="D21" s="10">
        <v>45</v>
      </c>
      <c r="E21" s="10">
        <v>63</v>
      </c>
      <c r="F21" s="10">
        <v>132</v>
      </c>
      <c r="G21" s="10">
        <v>6</v>
      </c>
      <c r="H21" s="11">
        <f t="shared" si="0"/>
        <v>287</v>
      </c>
    </row>
    <row r="22" spans="1:8" x14ac:dyDescent="0.3">
      <c r="A22" s="181"/>
      <c r="B22" s="9" t="s">
        <v>1</v>
      </c>
      <c r="C22" s="10">
        <v>10079</v>
      </c>
      <c r="D22" s="10">
        <v>8042</v>
      </c>
      <c r="E22" s="10">
        <v>4316</v>
      </c>
      <c r="F22" s="10">
        <v>4788</v>
      </c>
      <c r="G22" s="10">
        <v>115</v>
      </c>
      <c r="H22" s="11">
        <f t="shared" si="0"/>
        <v>27340</v>
      </c>
    </row>
    <row r="23" spans="1:8" x14ac:dyDescent="0.3">
      <c r="A23" s="181"/>
      <c r="B23" s="9" t="s">
        <v>2</v>
      </c>
      <c r="C23" s="10">
        <v>21528</v>
      </c>
      <c r="D23" s="10">
        <v>16653</v>
      </c>
      <c r="E23" s="10">
        <v>8533</v>
      </c>
      <c r="F23" s="10">
        <v>9109</v>
      </c>
      <c r="G23" s="10">
        <v>240</v>
      </c>
      <c r="H23" s="11">
        <f t="shared" si="0"/>
        <v>56063</v>
      </c>
    </row>
    <row r="24" spans="1:8" x14ac:dyDescent="0.3">
      <c r="A24" s="182" t="s">
        <v>32</v>
      </c>
      <c r="B24" s="6" t="s">
        <v>0</v>
      </c>
      <c r="C24" s="7">
        <v>2</v>
      </c>
      <c r="D24" s="7">
        <v>4</v>
      </c>
      <c r="E24" s="7">
        <v>17</v>
      </c>
      <c r="F24" s="7">
        <v>43</v>
      </c>
      <c r="G24" s="7">
        <v>10</v>
      </c>
      <c r="H24" s="8">
        <f t="shared" si="0"/>
        <v>76</v>
      </c>
    </row>
    <row r="25" spans="1:8" x14ac:dyDescent="0.3">
      <c r="A25" s="182"/>
      <c r="B25" s="6" t="s">
        <v>1</v>
      </c>
      <c r="C25" s="7">
        <v>92</v>
      </c>
      <c r="D25" s="7">
        <v>114</v>
      </c>
      <c r="E25" s="7">
        <v>253</v>
      </c>
      <c r="F25" s="7">
        <v>811</v>
      </c>
      <c r="G25" s="7">
        <v>142</v>
      </c>
      <c r="H25" s="8">
        <f t="shared" si="0"/>
        <v>1412</v>
      </c>
    </row>
    <row r="26" spans="1:8" x14ac:dyDescent="0.3">
      <c r="A26" s="182"/>
      <c r="B26" s="6" t="s">
        <v>2</v>
      </c>
      <c r="C26" s="7">
        <v>162</v>
      </c>
      <c r="D26" s="7">
        <v>224</v>
      </c>
      <c r="E26" s="7">
        <v>493</v>
      </c>
      <c r="F26" s="7">
        <v>1602</v>
      </c>
      <c r="G26" s="7">
        <v>269</v>
      </c>
      <c r="H26" s="8">
        <f t="shared" si="0"/>
        <v>2750</v>
      </c>
    </row>
    <row r="27" spans="1:8" x14ac:dyDescent="0.3">
      <c r="A27" s="181" t="s">
        <v>33</v>
      </c>
      <c r="B27" s="9" t="s">
        <v>0</v>
      </c>
      <c r="C27" s="10">
        <v>49</v>
      </c>
      <c r="D27" s="10">
        <v>57</v>
      </c>
      <c r="E27" s="10">
        <v>38</v>
      </c>
      <c r="F27" s="10">
        <v>23</v>
      </c>
      <c r="G27" s="10">
        <v>30</v>
      </c>
      <c r="H27" s="11">
        <f t="shared" si="0"/>
        <v>197</v>
      </c>
    </row>
    <row r="28" spans="1:8" x14ac:dyDescent="0.3">
      <c r="A28" s="181"/>
      <c r="B28" s="9" t="s">
        <v>1</v>
      </c>
      <c r="C28" s="10">
        <v>2723</v>
      </c>
      <c r="D28" s="10">
        <v>2001</v>
      </c>
      <c r="E28" s="10">
        <v>1282</v>
      </c>
      <c r="F28" s="10">
        <v>520</v>
      </c>
      <c r="G28" s="10">
        <v>399</v>
      </c>
      <c r="H28" s="11">
        <f t="shared" si="0"/>
        <v>6925</v>
      </c>
    </row>
    <row r="29" spans="1:8" x14ac:dyDescent="0.3">
      <c r="A29" s="181"/>
      <c r="B29" s="9" t="s">
        <v>2</v>
      </c>
      <c r="C29" s="10">
        <v>5697</v>
      </c>
      <c r="D29" s="10">
        <v>4156</v>
      </c>
      <c r="E29" s="10">
        <v>2612</v>
      </c>
      <c r="F29" s="10">
        <v>1021</v>
      </c>
      <c r="G29" s="10">
        <v>782</v>
      </c>
      <c r="H29" s="11">
        <f t="shared" si="0"/>
        <v>14268</v>
      </c>
    </row>
    <row r="30" spans="1:8" x14ac:dyDescent="0.3">
      <c r="A30" s="182" t="s">
        <v>34</v>
      </c>
      <c r="B30" s="6" t="s">
        <v>0</v>
      </c>
      <c r="C30" s="7">
        <v>5</v>
      </c>
      <c r="D30" s="7">
        <v>17</v>
      </c>
      <c r="E30" s="7">
        <v>34</v>
      </c>
      <c r="F30" s="7">
        <v>92</v>
      </c>
      <c r="G30" s="7">
        <v>22</v>
      </c>
      <c r="H30" s="8">
        <f t="shared" si="0"/>
        <v>170</v>
      </c>
    </row>
    <row r="31" spans="1:8" x14ac:dyDescent="0.3">
      <c r="A31" s="182"/>
      <c r="B31" s="6" t="s">
        <v>1</v>
      </c>
      <c r="C31" s="7">
        <v>202</v>
      </c>
      <c r="D31" s="7">
        <v>562</v>
      </c>
      <c r="E31" s="7">
        <v>1193</v>
      </c>
      <c r="F31" s="7">
        <v>1633</v>
      </c>
      <c r="G31" s="7">
        <v>294</v>
      </c>
      <c r="H31" s="8">
        <f t="shared" si="0"/>
        <v>3884</v>
      </c>
    </row>
    <row r="32" spans="1:8" x14ac:dyDescent="0.3">
      <c r="A32" s="182"/>
      <c r="B32" s="6" t="s">
        <v>2</v>
      </c>
      <c r="C32" s="7">
        <v>430</v>
      </c>
      <c r="D32" s="7">
        <v>1187</v>
      </c>
      <c r="E32" s="7">
        <v>2338</v>
      </c>
      <c r="F32" s="7">
        <v>3212</v>
      </c>
      <c r="G32" s="7">
        <v>601</v>
      </c>
      <c r="H32" s="8">
        <f t="shared" si="0"/>
        <v>7768</v>
      </c>
    </row>
    <row r="33" spans="1:8" x14ac:dyDescent="0.3">
      <c r="A33" s="181" t="s">
        <v>35</v>
      </c>
      <c r="B33" s="9" t="s">
        <v>0</v>
      </c>
      <c r="C33" s="10">
        <v>6</v>
      </c>
      <c r="D33" s="10">
        <v>19</v>
      </c>
      <c r="E33" s="10">
        <v>42</v>
      </c>
      <c r="F33" s="10">
        <v>61</v>
      </c>
      <c r="G33" s="10">
        <v>22</v>
      </c>
      <c r="H33" s="11">
        <f t="shared" si="0"/>
        <v>150</v>
      </c>
    </row>
    <row r="34" spans="1:8" x14ac:dyDescent="0.3">
      <c r="A34" s="181"/>
      <c r="B34" s="9" t="s">
        <v>1</v>
      </c>
      <c r="C34" s="10">
        <v>360</v>
      </c>
      <c r="D34" s="10">
        <v>850</v>
      </c>
      <c r="E34" s="10">
        <v>1196</v>
      </c>
      <c r="F34" s="10">
        <v>1164</v>
      </c>
      <c r="G34" s="10">
        <v>305</v>
      </c>
      <c r="H34" s="11">
        <f t="shared" si="0"/>
        <v>3875</v>
      </c>
    </row>
    <row r="35" spans="1:8" x14ac:dyDescent="0.3">
      <c r="A35" s="181"/>
      <c r="B35" s="9" t="s">
        <v>2</v>
      </c>
      <c r="C35" s="10">
        <v>704</v>
      </c>
      <c r="D35" s="10">
        <v>1590</v>
      </c>
      <c r="E35" s="10">
        <v>2392</v>
      </c>
      <c r="F35" s="10">
        <v>2254</v>
      </c>
      <c r="G35" s="10">
        <v>615</v>
      </c>
      <c r="H35" s="11">
        <f t="shared" si="0"/>
        <v>7555</v>
      </c>
    </row>
    <row r="36" spans="1:8" x14ac:dyDescent="0.3">
      <c r="A36" s="182" t="s">
        <v>36</v>
      </c>
      <c r="B36" s="6" t="s">
        <v>0</v>
      </c>
      <c r="C36" s="7">
        <v>65</v>
      </c>
      <c r="D36" s="7">
        <v>126</v>
      </c>
      <c r="E36" s="7">
        <v>148</v>
      </c>
      <c r="F36" s="7">
        <v>161</v>
      </c>
      <c r="G36" s="7">
        <v>46</v>
      </c>
      <c r="H36" s="8">
        <f t="shared" si="0"/>
        <v>546</v>
      </c>
    </row>
    <row r="37" spans="1:8" x14ac:dyDescent="0.3">
      <c r="A37" s="182"/>
      <c r="B37" s="6" t="s">
        <v>1</v>
      </c>
      <c r="C37" s="7">
        <v>17262</v>
      </c>
      <c r="D37" s="7">
        <v>19239</v>
      </c>
      <c r="E37" s="7">
        <v>7501</v>
      </c>
      <c r="F37" s="7">
        <v>5788</v>
      </c>
      <c r="G37" s="7">
        <v>897</v>
      </c>
      <c r="H37" s="8">
        <f t="shared" si="0"/>
        <v>50687</v>
      </c>
    </row>
    <row r="38" spans="1:8" x14ac:dyDescent="0.3">
      <c r="A38" s="182"/>
      <c r="B38" s="6" t="s">
        <v>2</v>
      </c>
      <c r="C38" s="7">
        <v>35774</v>
      </c>
      <c r="D38" s="7">
        <v>38901</v>
      </c>
      <c r="E38" s="7">
        <v>14529</v>
      </c>
      <c r="F38" s="7">
        <v>11154</v>
      </c>
      <c r="G38" s="7">
        <v>1764</v>
      </c>
      <c r="H38" s="8">
        <f t="shared" si="0"/>
        <v>102122</v>
      </c>
    </row>
    <row r="39" spans="1:8" x14ac:dyDescent="0.3">
      <c r="A39" s="181" t="s">
        <v>37</v>
      </c>
      <c r="B39" s="9" t="s">
        <v>0</v>
      </c>
      <c r="C39" s="10">
        <v>4</v>
      </c>
      <c r="D39" s="10">
        <v>11</v>
      </c>
      <c r="E39" s="10">
        <v>15</v>
      </c>
      <c r="F39" s="10">
        <v>20</v>
      </c>
      <c r="G39" s="10">
        <v>2</v>
      </c>
      <c r="H39" s="11">
        <f t="shared" si="0"/>
        <v>52</v>
      </c>
    </row>
    <row r="40" spans="1:8" x14ac:dyDescent="0.3">
      <c r="A40" s="181"/>
      <c r="B40" s="9" t="s">
        <v>1</v>
      </c>
      <c r="C40" s="10">
        <v>34</v>
      </c>
      <c r="D40" s="10">
        <v>471</v>
      </c>
      <c r="E40" s="10">
        <v>363</v>
      </c>
      <c r="F40" s="10">
        <v>433</v>
      </c>
      <c r="G40" s="10">
        <v>23</v>
      </c>
      <c r="H40" s="11">
        <f t="shared" si="0"/>
        <v>1324</v>
      </c>
    </row>
    <row r="41" spans="1:8" x14ac:dyDescent="0.3">
      <c r="A41" s="181"/>
      <c r="B41" s="9" t="s">
        <v>2</v>
      </c>
      <c r="C41" s="10">
        <v>66</v>
      </c>
      <c r="D41" s="10">
        <v>900</v>
      </c>
      <c r="E41" s="10">
        <v>704</v>
      </c>
      <c r="F41" s="10">
        <v>837</v>
      </c>
      <c r="G41" s="10">
        <v>39</v>
      </c>
      <c r="H41" s="11">
        <f t="shared" si="0"/>
        <v>2546</v>
      </c>
    </row>
    <row r="42" spans="1:8" x14ac:dyDescent="0.3">
      <c r="A42" s="182" t="s">
        <v>38</v>
      </c>
      <c r="B42" s="6" t="s">
        <v>0</v>
      </c>
      <c r="C42" s="7">
        <v>0</v>
      </c>
      <c r="D42" s="7">
        <v>4</v>
      </c>
      <c r="E42" s="7">
        <v>15</v>
      </c>
      <c r="F42" s="7">
        <v>16</v>
      </c>
      <c r="G42" s="7">
        <v>5</v>
      </c>
      <c r="H42" s="8">
        <f t="shared" si="0"/>
        <v>40</v>
      </c>
    </row>
    <row r="43" spans="1:8" x14ac:dyDescent="0.3">
      <c r="A43" s="182"/>
      <c r="B43" s="6" t="s">
        <v>1</v>
      </c>
      <c r="C43" s="7">
        <v>0</v>
      </c>
      <c r="D43" s="7">
        <v>326</v>
      </c>
      <c r="E43" s="7">
        <v>351</v>
      </c>
      <c r="F43" s="7">
        <v>454</v>
      </c>
      <c r="G43" s="7">
        <v>68</v>
      </c>
      <c r="H43" s="8">
        <f t="shared" si="0"/>
        <v>1199</v>
      </c>
    </row>
    <row r="44" spans="1:8" x14ac:dyDescent="0.3">
      <c r="A44" s="182"/>
      <c r="B44" s="6" t="s">
        <v>2</v>
      </c>
      <c r="C44" s="7">
        <v>0</v>
      </c>
      <c r="D44" s="7">
        <v>626</v>
      </c>
      <c r="E44" s="7">
        <v>717</v>
      </c>
      <c r="F44" s="7">
        <v>869</v>
      </c>
      <c r="G44" s="7">
        <v>113</v>
      </c>
      <c r="H44" s="8">
        <f t="shared" si="0"/>
        <v>2325</v>
      </c>
    </row>
    <row r="45" spans="1:8" x14ac:dyDescent="0.3">
      <c r="A45" s="183" t="s">
        <v>4</v>
      </c>
      <c r="B45" s="57" t="s">
        <v>0</v>
      </c>
      <c r="C45" s="56">
        <f>C6+C9+C12+C15+C18+C21+C24+C27+C30+C33+C36+C39+C42</f>
        <v>234</v>
      </c>
      <c r="D45" s="56">
        <f t="shared" ref="D45:H45" si="1">D6+D9+D12+D15+D18+D21+D24+D27+D30+D33+D36+D39+D42</f>
        <v>403</v>
      </c>
      <c r="E45" s="56">
        <f t="shared" si="1"/>
        <v>557</v>
      </c>
      <c r="F45" s="56">
        <f t="shared" si="1"/>
        <v>800</v>
      </c>
      <c r="G45" s="56">
        <f t="shared" si="1"/>
        <v>201</v>
      </c>
      <c r="H45" s="56">
        <f t="shared" si="1"/>
        <v>2195</v>
      </c>
    </row>
    <row r="46" spans="1:8" x14ac:dyDescent="0.3">
      <c r="A46" s="183"/>
      <c r="B46" s="57" t="s">
        <v>1</v>
      </c>
      <c r="C46" s="56">
        <f t="shared" ref="C46:H46" si="2">C7+C10+C13+C16+C19+C22+C25+C28+C31+C34+C37+C40+C43</f>
        <v>33240</v>
      </c>
      <c r="D46" s="56">
        <f t="shared" si="2"/>
        <v>34987</v>
      </c>
      <c r="E46" s="56">
        <f t="shared" si="2"/>
        <v>21146</v>
      </c>
      <c r="F46" s="56">
        <f t="shared" si="2"/>
        <v>20893</v>
      </c>
      <c r="G46" s="56">
        <f t="shared" si="2"/>
        <v>3122</v>
      </c>
      <c r="H46" s="56">
        <f t="shared" si="2"/>
        <v>113388</v>
      </c>
    </row>
    <row r="47" spans="1:8" x14ac:dyDescent="0.3">
      <c r="A47" s="183"/>
      <c r="B47" s="57" t="s">
        <v>2</v>
      </c>
      <c r="C47" s="56">
        <f t="shared" ref="C47:H47" si="3">C8+C11+C14+C17+C20+C23+C26+C29+C32+C35+C38+C41+C44</f>
        <v>69441</v>
      </c>
      <c r="D47" s="56">
        <f t="shared" si="3"/>
        <v>70996</v>
      </c>
      <c r="E47" s="56">
        <f t="shared" si="3"/>
        <v>41471</v>
      </c>
      <c r="F47" s="56">
        <f t="shared" si="3"/>
        <v>40139</v>
      </c>
      <c r="G47" s="56">
        <f t="shared" si="3"/>
        <v>6145</v>
      </c>
      <c r="H47" s="56">
        <f t="shared" si="3"/>
        <v>228192</v>
      </c>
    </row>
    <row r="48" spans="1:8" x14ac:dyDescent="0.3">
      <c r="A48" s="127" t="s">
        <v>290</v>
      </c>
      <c r="B48" s="112"/>
      <c r="C48" s="112"/>
      <c r="D48" s="112"/>
      <c r="E48" s="112"/>
      <c r="F48" s="112"/>
      <c r="G48" s="112"/>
      <c r="H48" s="112"/>
    </row>
    <row r="51" spans="1:8" x14ac:dyDescent="0.3">
      <c r="A51" s="184" t="s">
        <v>267</v>
      </c>
      <c r="B51" s="184"/>
      <c r="C51" s="184"/>
      <c r="D51" s="184"/>
      <c r="E51" s="184"/>
      <c r="F51" s="184"/>
      <c r="G51" s="184"/>
      <c r="H51" s="184"/>
    </row>
    <row r="52" spans="1:8" x14ac:dyDescent="0.3">
      <c r="A52" s="184" t="s">
        <v>294</v>
      </c>
      <c r="B52" s="184"/>
      <c r="C52" s="184"/>
      <c r="D52" s="184"/>
      <c r="E52" s="184"/>
      <c r="F52" s="184"/>
      <c r="G52" s="184"/>
      <c r="H52" s="184"/>
    </row>
    <row r="53" spans="1:8" x14ac:dyDescent="0.3">
      <c r="A53" s="122" t="s">
        <v>162</v>
      </c>
      <c r="B53" s="121"/>
      <c r="C53" s="121" t="s">
        <v>158</v>
      </c>
      <c r="D53" s="121" t="s">
        <v>159</v>
      </c>
      <c r="E53" s="121" t="s">
        <v>160</v>
      </c>
      <c r="F53" s="121" t="s">
        <v>161</v>
      </c>
      <c r="G53" s="121" t="s">
        <v>3</v>
      </c>
      <c r="H53" s="121" t="s">
        <v>4</v>
      </c>
    </row>
    <row r="54" spans="1:8" x14ac:dyDescent="0.3">
      <c r="A54" s="182" t="s">
        <v>26</v>
      </c>
      <c r="B54" s="6" t="s">
        <v>0</v>
      </c>
      <c r="C54" s="7">
        <v>1</v>
      </c>
      <c r="D54" s="7">
        <v>3</v>
      </c>
      <c r="E54" s="7">
        <v>12</v>
      </c>
      <c r="F54" s="7">
        <v>7</v>
      </c>
      <c r="G54" s="7">
        <v>4</v>
      </c>
      <c r="H54" s="8">
        <f>SUM(C54:G54)</f>
        <v>27</v>
      </c>
    </row>
    <row r="55" spans="1:8" x14ac:dyDescent="0.3">
      <c r="A55" s="182"/>
      <c r="B55" s="6" t="s">
        <v>1</v>
      </c>
      <c r="C55" s="7">
        <v>17</v>
      </c>
      <c r="D55" s="7">
        <v>68</v>
      </c>
      <c r="E55" s="7">
        <v>369</v>
      </c>
      <c r="F55" s="7">
        <v>163</v>
      </c>
      <c r="G55" s="7">
        <v>76</v>
      </c>
      <c r="H55" s="8">
        <f t="shared" ref="H55:H92" si="4">SUM(C55:G55)</f>
        <v>693</v>
      </c>
    </row>
    <row r="56" spans="1:8" x14ac:dyDescent="0.3">
      <c r="A56" s="182"/>
      <c r="B56" s="6" t="s">
        <v>2</v>
      </c>
      <c r="C56" s="7">
        <v>39</v>
      </c>
      <c r="D56" s="7">
        <v>96</v>
      </c>
      <c r="E56" s="7">
        <v>722</v>
      </c>
      <c r="F56" s="7">
        <v>340</v>
      </c>
      <c r="G56" s="7">
        <v>122</v>
      </c>
      <c r="H56" s="8">
        <f t="shared" si="4"/>
        <v>1319</v>
      </c>
    </row>
    <row r="57" spans="1:8" x14ac:dyDescent="0.3">
      <c r="A57" s="181" t="s">
        <v>27</v>
      </c>
      <c r="B57" s="9" t="s">
        <v>0</v>
      </c>
      <c r="C57" s="10">
        <v>50</v>
      </c>
      <c r="D57" s="10">
        <v>99</v>
      </c>
      <c r="E57" s="10">
        <v>99</v>
      </c>
      <c r="F57" s="10">
        <v>90</v>
      </c>
      <c r="G57" s="10">
        <v>41</v>
      </c>
      <c r="H57" s="11">
        <f t="shared" si="4"/>
        <v>379</v>
      </c>
    </row>
    <row r="58" spans="1:8" x14ac:dyDescent="0.3">
      <c r="A58" s="181"/>
      <c r="B58" s="9" t="s">
        <v>1</v>
      </c>
      <c r="C58" s="10">
        <v>1849</v>
      </c>
      <c r="D58" s="10">
        <v>2649</v>
      </c>
      <c r="E58" s="10">
        <v>2086</v>
      </c>
      <c r="F58" s="10">
        <v>2031</v>
      </c>
      <c r="G58" s="10">
        <v>644</v>
      </c>
      <c r="H58" s="11">
        <f t="shared" si="4"/>
        <v>9259</v>
      </c>
    </row>
    <row r="59" spans="1:8" x14ac:dyDescent="0.3">
      <c r="A59" s="181"/>
      <c r="B59" s="9" t="s">
        <v>2</v>
      </c>
      <c r="C59" s="10">
        <v>3701</v>
      </c>
      <c r="D59" s="10">
        <v>5234</v>
      </c>
      <c r="E59" s="10">
        <v>4194</v>
      </c>
      <c r="F59" s="10">
        <v>3913</v>
      </c>
      <c r="G59" s="10">
        <v>1304</v>
      </c>
      <c r="H59" s="11">
        <f t="shared" si="4"/>
        <v>18346</v>
      </c>
    </row>
    <row r="60" spans="1:8" x14ac:dyDescent="0.3">
      <c r="A60" s="182" t="s">
        <v>28</v>
      </c>
      <c r="B60" s="6" t="s">
        <v>0</v>
      </c>
      <c r="C60" s="7">
        <v>1</v>
      </c>
      <c r="D60" s="7">
        <v>6</v>
      </c>
      <c r="E60" s="7">
        <v>25</v>
      </c>
      <c r="F60" s="7">
        <v>83</v>
      </c>
      <c r="G60" s="7">
        <v>9</v>
      </c>
      <c r="H60" s="8">
        <f t="shared" si="4"/>
        <v>124</v>
      </c>
    </row>
    <row r="61" spans="1:8" x14ac:dyDescent="0.3">
      <c r="A61" s="182"/>
      <c r="B61" s="6" t="s">
        <v>1</v>
      </c>
      <c r="C61" s="7">
        <v>64</v>
      </c>
      <c r="D61" s="7">
        <v>231</v>
      </c>
      <c r="E61" s="7">
        <v>756</v>
      </c>
      <c r="F61" s="7">
        <v>1597</v>
      </c>
      <c r="G61" s="7">
        <v>132</v>
      </c>
      <c r="H61" s="8">
        <f t="shared" si="4"/>
        <v>2780</v>
      </c>
    </row>
    <row r="62" spans="1:8" x14ac:dyDescent="0.3">
      <c r="A62" s="182"/>
      <c r="B62" s="6" t="s">
        <v>2</v>
      </c>
      <c r="C62" s="7">
        <v>175</v>
      </c>
      <c r="D62" s="7">
        <v>509</v>
      </c>
      <c r="E62" s="7">
        <v>1453</v>
      </c>
      <c r="F62" s="7">
        <v>3001</v>
      </c>
      <c r="G62" s="7">
        <v>255</v>
      </c>
      <c r="H62" s="8">
        <f t="shared" si="4"/>
        <v>5393</v>
      </c>
    </row>
    <row r="63" spans="1:8" x14ac:dyDescent="0.3">
      <c r="A63" s="181" t="s">
        <v>29</v>
      </c>
      <c r="B63" s="9" t="s">
        <v>0</v>
      </c>
      <c r="C63" s="10">
        <v>2</v>
      </c>
      <c r="D63" s="10">
        <v>12</v>
      </c>
      <c r="E63" s="10">
        <v>35</v>
      </c>
      <c r="F63" s="10">
        <v>67</v>
      </c>
      <c r="G63" s="10">
        <v>5</v>
      </c>
      <c r="H63" s="11">
        <f t="shared" si="4"/>
        <v>121</v>
      </c>
    </row>
    <row r="64" spans="1:8" x14ac:dyDescent="0.3">
      <c r="A64" s="181"/>
      <c r="B64" s="9" t="s">
        <v>1</v>
      </c>
      <c r="C64" s="10">
        <v>364</v>
      </c>
      <c r="D64" s="10">
        <v>437</v>
      </c>
      <c r="E64" s="10">
        <v>1137</v>
      </c>
      <c r="F64" s="10">
        <v>1375</v>
      </c>
      <c r="G64" s="10">
        <v>72</v>
      </c>
      <c r="H64" s="11">
        <f t="shared" si="4"/>
        <v>3385</v>
      </c>
    </row>
    <row r="65" spans="1:8" x14ac:dyDescent="0.3">
      <c r="A65" s="181"/>
      <c r="B65" s="9" t="s">
        <v>2</v>
      </c>
      <c r="C65" s="10">
        <v>750</v>
      </c>
      <c r="D65" s="10">
        <v>879</v>
      </c>
      <c r="E65" s="10">
        <v>2137</v>
      </c>
      <c r="F65" s="10">
        <v>2553</v>
      </c>
      <c r="G65" s="10">
        <v>122</v>
      </c>
      <c r="H65" s="11">
        <f t="shared" si="4"/>
        <v>6441</v>
      </c>
    </row>
    <row r="66" spans="1:8" x14ac:dyDescent="0.3">
      <c r="A66" s="182" t="s">
        <v>30</v>
      </c>
      <c r="B66" s="6" t="s">
        <v>0</v>
      </c>
      <c r="C66" s="7">
        <v>1</v>
      </c>
      <c r="D66" s="7">
        <v>1</v>
      </c>
      <c r="E66" s="7">
        <v>2</v>
      </c>
      <c r="F66" s="7">
        <v>7</v>
      </c>
      <c r="G66" s="7">
        <v>1</v>
      </c>
      <c r="H66" s="8">
        <f t="shared" si="4"/>
        <v>12</v>
      </c>
    </row>
    <row r="67" spans="1:8" x14ac:dyDescent="0.3">
      <c r="A67" s="182"/>
      <c r="B67" s="6" t="s">
        <v>1</v>
      </c>
      <c r="C67" s="7">
        <v>38</v>
      </c>
      <c r="D67" s="7">
        <v>16</v>
      </c>
      <c r="E67" s="7">
        <v>38</v>
      </c>
      <c r="F67" s="7">
        <v>170</v>
      </c>
      <c r="G67" s="7">
        <v>16</v>
      </c>
      <c r="H67" s="8">
        <f t="shared" si="4"/>
        <v>278</v>
      </c>
    </row>
    <row r="68" spans="1:8" x14ac:dyDescent="0.3">
      <c r="A68" s="182"/>
      <c r="B68" s="6" t="s">
        <v>2</v>
      </c>
      <c r="C68" s="7">
        <v>74</v>
      </c>
      <c r="D68" s="7">
        <v>38</v>
      </c>
      <c r="E68" s="7">
        <v>64</v>
      </c>
      <c r="F68" s="7">
        <v>336</v>
      </c>
      <c r="G68" s="7">
        <v>32</v>
      </c>
      <c r="H68" s="8">
        <f t="shared" si="4"/>
        <v>544</v>
      </c>
    </row>
    <row r="69" spans="1:8" x14ac:dyDescent="0.3">
      <c r="A69" s="181" t="s">
        <v>31</v>
      </c>
      <c r="B69" s="9" t="s">
        <v>0</v>
      </c>
      <c r="C69" s="10">
        <v>39</v>
      </c>
      <c r="D69" s="10">
        <v>44</v>
      </c>
      <c r="E69" s="10">
        <v>62</v>
      </c>
      <c r="F69" s="10">
        <v>132</v>
      </c>
      <c r="G69" s="10">
        <v>5</v>
      </c>
      <c r="H69" s="11">
        <f t="shared" si="4"/>
        <v>282</v>
      </c>
    </row>
    <row r="70" spans="1:8" x14ac:dyDescent="0.3">
      <c r="A70" s="181"/>
      <c r="B70" s="9" t="s">
        <v>1</v>
      </c>
      <c r="C70" s="10">
        <v>9784</v>
      </c>
      <c r="D70" s="10">
        <v>8205</v>
      </c>
      <c r="E70" s="10">
        <v>4248</v>
      </c>
      <c r="F70" s="10">
        <v>4818</v>
      </c>
      <c r="G70" s="10">
        <v>88</v>
      </c>
      <c r="H70" s="11">
        <f t="shared" si="4"/>
        <v>27143</v>
      </c>
    </row>
    <row r="71" spans="1:8" x14ac:dyDescent="0.3">
      <c r="A71" s="181"/>
      <c r="B71" s="9" t="s">
        <v>2</v>
      </c>
      <c r="C71" s="10">
        <v>20898</v>
      </c>
      <c r="D71" s="10">
        <v>16992</v>
      </c>
      <c r="E71" s="10">
        <v>8366</v>
      </c>
      <c r="F71" s="10">
        <v>9168</v>
      </c>
      <c r="G71" s="10">
        <v>174</v>
      </c>
      <c r="H71" s="11">
        <f t="shared" si="4"/>
        <v>55598</v>
      </c>
    </row>
    <row r="72" spans="1:8" x14ac:dyDescent="0.3">
      <c r="A72" s="182" t="s">
        <v>32</v>
      </c>
      <c r="B72" s="6" t="s">
        <v>0</v>
      </c>
      <c r="C72" s="7">
        <v>2</v>
      </c>
      <c r="D72" s="7">
        <v>3</v>
      </c>
      <c r="E72" s="7">
        <v>17</v>
      </c>
      <c r="F72" s="7">
        <v>44</v>
      </c>
      <c r="G72" s="7">
        <v>10</v>
      </c>
      <c r="H72" s="8">
        <f t="shared" si="4"/>
        <v>76</v>
      </c>
    </row>
    <row r="73" spans="1:8" x14ac:dyDescent="0.3">
      <c r="A73" s="182"/>
      <c r="B73" s="6" t="s">
        <v>1</v>
      </c>
      <c r="C73" s="7">
        <v>92</v>
      </c>
      <c r="D73" s="7">
        <v>68</v>
      </c>
      <c r="E73" s="7">
        <v>276</v>
      </c>
      <c r="F73" s="7">
        <v>834</v>
      </c>
      <c r="G73" s="7">
        <v>142</v>
      </c>
      <c r="H73" s="8">
        <f t="shared" si="4"/>
        <v>1412</v>
      </c>
    </row>
    <row r="74" spans="1:8" x14ac:dyDescent="0.3">
      <c r="A74" s="182"/>
      <c r="B74" s="6" t="s">
        <v>2</v>
      </c>
      <c r="C74" s="7">
        <v>162</v>
      </c>
      <c r="D74" s="7">
        <v>137</v>
      </c>
      <c r="E74" s="7">
        <v>527</v>
      </c>
      <c r="F74" s="7">
        <v>1646</v>
      </c>
      <c r="G74" s="7">
        <v>269</v>
      </c>
      <c r="H74" s="8">
        <f t="shared" si="4"/>
        <v>2741</v>
      </c>
    </row>
    <row r="75" spans="1:8" x14ac:dyDescent="0.3">
      <c r="A75" s="181" t="s">
        <v>33</v>
      </c>
      <c r="B75" s="9" t="s">
        <v>0</v>
      </c>
      <c r="C75" s="10">
        <v>46</v>
      </c>
      <c r="D75" s="10">
        <v>54</v>
      </c>
      <c r="E75" s="10">
        <v>35</v>
      </c>
      <c r="F75" s="10">
        <v>26</v>
      </c>
      <c r="G75" s="10">
        <v>32</v>
      </c>
      <c r="H75" s="11">
        <f t="shared" si="4"/>
        <v>193</v>
      </c>
    </row>
    <row r="76" spans="1:8" x14ac:dyDescent="0.3">
      <c r="A76" s="181"/>
      <c r="B76" s="9" t="s">
        <v>1</v>
      </c>
      <c r="C76" s="10">
        <v>2463</v>
      </c>
      <c r="D76" s="10">
        <v>1952</v>
      </c>
      <c r="E76" s="10">
        <v>1139</v>
      </c>
      <c r="F76" s="10">
        <v>596</v>
      </c>
      <c r="G76" s="10">
        <v>440</v>
      </c>
      <c r="H76" s="11">
        <f t="shared" si="4"/>
        <v>6590</v>
      </c>
    </row>
    <row r="77" spans="1:8" x14ac:dyDescent="0.3">
      <c r="A77" s="181"/>
      <c r="B77" s="9" t="s">
        <v>2</v>
      </c>
      <c r="C77" s="10">
        <v>5041</v>
      </c>
      <c r="D77" s="10">
        <v>4003</v>
      </c>
      <c r="E77" s="10">
        <v>2292</v>
      </c>
      <c r="F77" s="10">
        <v>1179</v>
      </c>
      <c r="G77" s="10">
        <v>879</v>
      </c>
      <c r="H77" s="11">
        <f t="shared" si="4"/>
        <v>13394</v>
      </c>
    </row>
    <row r="78" spans="1:8" x14ac:dyDescent="0.3">
      <c r="A78" s="182" t="s">
        <v>34</v>
      </c>
      <c r="B78" s="6" t="s">
        <v>0</v>
      </c>
      <c r="C78" s="7">
        <v>5</v>
      </c>
      <c r="D78" s="7">
        <v>14</v>
      </c>
      <c r="E78" s="7">
        <v>31</v>
      </c>
      <c r="F78" s="7">
        <v>91</v>
      </c>
      <c r="G78" s="7">
        <v>22</v>
      </c>
      <c r="H78" s="8">
        <f t="shared" si="4"/>
        <v>163</v>
      </c>
    </row>
    <row r="79" spans="1:8" x14ac:dyDescent="0.3">
      <c r="A79" s="182"/>
      <c r="B79" s="6" t="s">
        <v>1</v>
      </c>
      <c r="C79" s="7">
        <v>202</v>
      </c>
      <c r="D79" s="7">
        <v>481</v>
      </c>
      <c r="E79" s="7">
        <v>1152</v>
      </c>
      <c r="F79" s="7">
        <v>1609</v>
      </c>
      <c r="G79" s="7">
        <v>294</v>
      </c>
      <c r="H79" s="8">
        <f t="shared" si="4"/>
        <v>3738</v>
      </c>
    </row>
    <row r="80" spans="1:8" x14ac:dyDescent="0.3">
      <c r="A80" s="182"/>
      <c r="B80" s="6" t="s">
        <v>2</v>
      </c>
      <c r="C80" s="7">
        <v>430</v>
      </c>
      <c r="D80" s="7">
        <v>1013</v>
      </c>
      <c r="E80" s="7">
        <v>2286</v>
      </c>
      <c r="F80" s="7">
        <v>3162</v>
      </c>
      <c r="G80" s="7">
        <v>595</v>
      </c>
      <c r="H80" s="8">
        <f t="shared" si="4"/>
        <v>7486</v>
      </c>
    </row>
    <row r="81" spans="1:8" x14ac:dyDescent="0.3">
      <c r="A81" s="181" t="s">
        <v>35</v>
      </c>
      <c r="B81" s="9" t="s">
        <v>0</v>
      </c>
      <c r="C81" s="10">
        <v>6</v>
      </c>
      <c r="D81" s="10">
        <v>19</v>
      </c>
      <c r="E81" s="10">
        <v>39</v>
      </c>
      <c r="F81" s="10">
        <v>61</v>
      </c>
      <c r="G81" s="10">
        <v>22</v>
      </c>
      <c r="H81" s="11">
        <f t="shared" si="4"/>
        <v>147</v>
      </c>
    </row>
    <row r="82" spans="1:8" x14ac:dyDescent="0.3">
      <c r="A82" s="181"/>
      <c r="B82" s="9" t="s">
        <v>1</v>
      </c>
      <c r="C82" s="10">
        <v>360</v>
      </c>
      <c r="D82" s="10">
        <v>850</v>
      </c>
      <c r="E82" s="10">
        <v>1119</v>
      </c>
      <c r="F82" s="10">
        <v>1168</v>
      </c>
      <c r="G82" s="10">
        <v>305</v>
      </c>
      <c r="H82" s="11">
        <f t="shared" si="4"/>
        <v>3802</v>
      </c>
    </row>
    <row r="83" spans="1:8" x14ac:dyDescent="0.3">
      <c r="A83" s="181"/>
      <c r="B83" s="9" t="s">
        <v>2</v>
      </c>
      <c r="C83" s="10">
        <v>704</v>
      </c>
      <c r="D83" s="10">
        <v>1590</v>
      </c>
      <c r="E83" s="10">
        <v>2221</v>
      </c>
      <c r="F83" s="10">
        <v>2269</v>
      </c>
      <c r="G83" s="10">
        <v>615</v>
      </c>
      <c r="H83" s="11">
        <f t="shared" si="4"/>
        <v>7399</v>
      </c>
    </row>
    <row r="84" spans="1:8" x14ac:dyDescent="0.3">
      <c r="A84" s="182" t="s">
        <v>36</v>
      </c>
      <c r="B84" s="6" t="s">
        <v>0</v>
      </c>
      <c r="C84" s="7">
        <v>63</v>
      </c>
      <c r="D84" s="7">
        <v>123</v>
      </c>
      <c r="E84" s="7">
        <v>147</v>
      </c>
      <c r="F84" s="7">
        <v>158</v>
      </c>
      <c r="G84" s="7">
        <v>46</v>
      </c>
      <c r="H84" s="8">
        <f t="shared" si="4"/>
        <v>537</v>
      </c>
    </row>
    <row r="85" spans="1:8" x14ac:dyDescent="0.3">
      <c r="A85" s="182"/>
      <c r="B85" s="6" t="s">
        <v>1</v>
      </c>
      <c r="C85" s="7">
        <v>16682</v>
      </c>
      <c r="D85" s="7">
        <v>19155</v>
      </c>
      <c r="E85" s="7">
        <v>7506</v>
      </c>
      <c r="F85" s="7">
        <v>5690</v>
      </c>
      <c r="G85" s="7">
        <v>897</v>
      </c>
      <c r="H85" s="8">
        <f t="shared" si="4"/>
        <v>49930</v>
      </c>
    </row>
    <row r="86" spans="1:8" x14ac:dyDescent="0.3">
      <c r="A86" s="182"/>
      <c r="B86" s="6" t="s">
        <v>2</v>
      </c>
      <c r="C86" s="7">
        <v>34372</v>
      </c>
      <c r="D86" s="7">
        <v>38729</v>
      </c>
      <c r="E86" s="7">
        <v>14486</v>
      </c>
      <c r="F86" s="7">
        <v>10861</v>
      </c>
      <c r="G86" s="7">
        <v>1764</v>
      </c>
      <c r="H86" s="8">
        <f t="shared" si="4"/>
        <v>100212</v>
      </c>
    </row>
    <row r="87" spans="1:8" x14ac:dyDescent="0.3">
      <c r="A87" s="181" t="s">
        <v>37</v>
      </c>
      <c r="B87" s="9" t="s">
        <v>0</v>
      </c>
      <c r="C87" s="10">
        <v>4</v>
      </c>
      <c r="D87" s="10">
        <v>11</v>
      </c>
      <c r="E87" s="10">
        <v>15</v>
      </c>
      <c r="F87" s="10">
        <v>20</v>
      </c>
      <c r="G87" s="10">
        <v>2</v>
      </c>
      <c r="H87" s="11">
        <f t="shared" si="4"/>
        <v>52</v>
      </c>
    </row>
    <row r="88" spans="1:8" x14ac:dyDescent="0.3">
      <c r="A88" s="181"/>
      <c r="B88" s="9" t="s">
        <v>1</v>
      </c>
      <c r="C88" s="10">
        <v>34</v>
      </c>
      <c r="D88" s="10">
        <v>471</v>
      </c>
      <c r="E88" s="10">
        <v>355</v>
      </c>
      <c r="F88" s="10">
        <v>436</v>
      </c>
      <c r="G88" s="10">
        <v>23</v>
      </c>
      <c r="H88" s="11">
        <f t="shared" si="4"/>
        <v>1319</v>
      </c>
    </row>
    <row r="89" spans="1:8" x14ac:dyDescent="0.3">
      <c r="A89" s="181"/>
      <c r="B89" s="9" t="s">
        <v>2</v>
      </c>
      <c r="C89" s="10">
        <v>66</v>
      </c>
      <c r="D89" s="10">
        <v>900</v>
      </c>
      <c r="E89" s="10">
        <v>686</v>
      </c>
      <c r="F89" s="10">
        <v>833</v>
      </c>
      <c r="G89" s="10">
        <v>39</v>
      </c>
      <c r="H89" s="11">
        <f t="shared" si="4"/>
        <v>2524</v>
      </c>
    </row>
    <row r="90" spans="1:8" x14ac:dyDescent="0.3">
      <c r="A90" s="182" t="s">
        <v>38</v>
      </c>
      <c r="B90" s="6" t="s">
        <v>0</v>
      </c>
      <c r="C90" s="7">
        <v>0</v>
      </c>
      <c r="D90" s="7">
        <v>5</v>
      </c>
      <c r="E90" s="7">
        <v>15</v>
      </c>
      <c r="F90" s="7">
        <v>16</v>
      </c>
      <c r="G90" s="7">
        <v>5</v>
      </c>
      <c r="H90" s="8">
        <f t="shared" si="4"/>
        <v>41</v>
      </c>
    </row>
    <row r="91" spans="1:8" x14ac:dyDescent="0.3">
      <c r="A91" s="182"/>
      <c r="B91" s="6" t="s">
        <v>1</v>
      </c>
      <c r="C91" s="7">
        <v>0</v>
      </c>
      <c r="D91" s="7">
        <v>310</v>
      </c>
      <c r="E91" s="7">
        <v>351</v>
      </c>
      <c r="F91" s="7">
        <v>454</v>
      </c>
      <c r="G91" s="7">
        <v>68</v>
      </c>
      <c r="H91" s="8">
        <f t="shared" si="4"/>
        <v>1183</v>
      </c>
    </row>
    <row r="92" spans="1:8" x14ac:dyDescent="0.3">
      <c r="A92" s="182"/>
      <c r="B92" s="6" t="s">
        <v>2</v>
      </c>
      <c r="C92" s="7">
        <v>0</v>
      </c>
      <c r="D92" s="7">
        <v>585</v>
      </c>
      <c r="E92" s="7">
        <v>717</v>
      </c>
      <c r="F92" s="7">
        <v>869</v>
      </c>
      <c r="G92" s="7">
        <v>113</v>
      </c>
      <c r="H92" s="8">
        <f t="shared" si="4"/>
        <v>2284</v>
      </c>
    </row>
    <row r="93" spans="1:8" x14ac:dyDescent="0.3">
      <c r="A93" s="183" t="s">
        <v>4</v>
      </c>
      <c r="B93" s="57" t="s">
        <v>0</v>
      </c>
      <c r="C93" s="56">
        <f>C54+C57+C60+C63+C66+C69+C72+C75+C78+C81+C84+C87+C90</f>
        <v>220</v>
      </c>
      <c r="D93" s="56">
        <f t="shared" ref="D93:H93" si="5">D54+D57+D60+D63+D66+D69+D72+D75+D78+D81+D84+D87+D90</f>
        <v>394</v>
      </c>
      <c r="E93" s="56">
        <f t="shared" si="5"/>
        <v>534</v>
      </c>
      <c r="F93" s="56">
        <f t="shared" si="5"/>
        <v>802</v>
      </c>
      <c r="G93" s="56">
        <f t="shared" si="5"/>
        <v>204</v>
      </c>
      <c r="H93" s="56">
        <f t="shared" si="5"/>
        <v>2154</v>
      </c>
    </row>
    <row r="94" spans="1:8" x14ac:dyDescent="0.3">
      <c r="A94" s="183"/>
      <c r="B94" s="57" t="s">
        <v>1</v>
      </c>
      <c r="C94" s="56">
        <f t="shared" ref="C94:H94" si="6">C55+C58+C61+C64+C67+C70+C73+C76+C79+C82+C85+C88+C91</f>
        <v>31949</v>
      </c>
      <c r="D94" s="56">
        <f t="shared" si="6"/>
        <v>34893</v>
      </c>
      <c r="E94" s="56">
        <f t="shared" si="6"/>
        <v>20532</v>
      </c>
      <c r="F94" s="56">
        <f t="shared" si="6"/>
        <v>20941</v>
      </c>
      <c r="G94" s="56">
        <f t="shared" si="6"/>
        <v>3197</v>
      </c>
      <c r="H94" s="56">
        <f t="shared" si="6"/>
        <v>111512</v>
      </c>
    </row>
    <row r="95" spans="1:8" x14ac:dyDescent="0.3">
      <c r="A95" s="183"/>
      <c r="B95" s="57" t="s">
        <v>2</v>
      </c>
      <c r="C95" s="56">
        <f t="shared" ref="C95:H95" si="7">C56+C59+C62+C65+C68+C71+C74+C77+C80+C83+C86+C89+C92</f>
        <v>66412</v>
      </c>
      <c r="D95" s="56">
        <f t="shared" si="7"/>
        <v>70705</v>
      </c>
      <c r="E95" s="56">
        <f t="shared" si="7"/>
        <v>40151</v>
      </c>
      <c r="F95" s="56">
        <f t="shared" si="7"/>
        <v>40130</v>
      </c>
      <c r="G95" s="56">
        <f t="shared" si="7"/>
        <v>6283</v>
      </c>
      <c r="H95" s="56">
        <f t="shared" si="7"/>
        <v>223681</v>
      </c>
    </row>
    <row r="96" spans="1:8" x14ac:dyDescent="0.3">
      <c r="A96" s="127" t="s">
        <v>290</v>
      </c>
      <c r="B96" s="112"/>
      <c r="C96" s="112"/>
      <c r="D96" s="112"/>
      <c r="E96" s="112"/>
      <c r="F96" s="112"/>
      <c r="G96" s="112"/>
      <c r="H96" s="112"/>
    </row>
    <row r="99" spans="1:8" x14ac:dyDescent="0.3">
      <c r="A99" s="184" t="s">
        <v>267</v>
      </c>
      <c r="B99" s="184"/>
      <c r="C99" s="184"/>
      <c r="D99" s="184"/>
      <c r="E99" s="184"/>
      <c r="F99" s="184"/>
      <c r="G99" s="184"/>
      <c r="H99" s="184"/>
    </row>
    <row r="100" spans="1:8" x14ac:dyDescent="0.3">
      <c r="A100" s="184" t="s">
        <v>288</v>
      </c>
      <c r="B100" s="184"/>
      <c r="C100" s="184"/>
      <c r="D100" s="184"/>
      <c r="E100" s="184"/>
      <c r="F100" s="184"/>
      <c r="G100" s="184"/>
      <c r="H100" s="184"/>
    </row>
    <row r="101" spans="1:8" x14ac:dyDescent="0.3">
      <c r="A101" s="122" t="s">
        <v>162</v>
      </c>
      <c r="B101" s="121"/>
      <c r="C101" s="121" t="s">
        <v>158</v>
      </c>
      <c r="D101" s="121" t="s">
        <v>159</v>
      </c>
      <c r="E101" s="121" t="s">
        <v>160</v>
      </c>
      <c r="F101" s="121" t="s">
        <v>161</v>
      </c>
      <c r="G101" s="121" t="s">
        <v>3</v>
      </c>
      <c r="H101" s="121" t="s">
        <v>4</v>
      </c>
    </row>
    <row r="102" spans="1:8" x14ac:dyDescent="0.3">
      <c r="A102" s="182" t="s">
        <v>26</v>
      </c>
      <c r="B102" s="6" t="s">
        <v>0</v>
      </c>
      <c r="C102" s="7">
        <v>1</v>
      </c>
      <c r="D102" s="7">
        <v>3</v>
      </c>
      <c r="E102" s="7">
        <v>12</v>
      </c>
      <c r="F102" s="7">
        <v>7</v>
      </c>
      <c r="G102" s="7">
        <v>4</v>
      </c>
      <c r="H102" s="8">
        <f>SUM(C102:G102)</f>
        <v>27</v>
      </c>
    </row>
    <row r="103" spans="1:8" x14ac:dyDescent="0.3">
      <c r="A103" s="182"/>
      <c r="B103" s="6" t="s">
        <v>1</v>
      </c>
      <c r="C103" s="7">
        <v>17</v>
      </c>
      <c r="D103" s="7">
        <v>68</v>
      </c>
      <c r="E103" s="7">
        <v>369</v>
      </c>
      <c r="F103" s="7">
        <v>163</v>
      </c>
      <c r="G103" s="7">
        <v>76</v>
      </c>
      <c r="H103" s="8">
        <f t="shared" ref="H103:H140" si="8">SUM(C103:G103)</f>
        <v>693</v>
      </c>
    </row>
    <row r="104" spans="1:8" x14ac:dyDescent="0.3">
      <c r="A104" s="182"/>
      <c r="B104" s="6" t="s">
        <v>2</v>
      </c>
      <c r="C104" s="7">
        <v>39</v>
      </c>
      <c r="D104" s="7">
        <v>96</v>
      </c>
      <c r="E104" s="7">
        <v>722</v>
      </c>
      <c r="F104" s="7">
        <v>340</v>
      </c>
      <c r="G104" s="7">
        <v>122</v>
      </c>
      <c r="H104" s="8">
        <f t="shared" si="8"/>
        <v>1319</v>
      </c>
    </row>
    <row r="105" spans="1:8" x14ac:dyDescent="0.3">
      <c r="A105" s="181" t="s">
        <v>27</v>
      </c>
      <c r="B105" s="9" t="s">
        <v>0</v>
      </c>
      <c r="C105" s="10">
        <v>39</v>
      </c>
      <c r="D105" s="10">
        <v>95</v>
      </c>
      <c r="E105" s="10">
        <v>94</v>
      </c>
      <c r="F105" s="10">
        <v>95</v>
      </c>
      <c r="G105" s="10">
        <v>41</v>
      </c>
      <c r="H105" s="11">
        <f t="shared" si="8"/>
        <v>364</v>
      </c>
    </row>
    <row r="106" spans="1:8" x14ac:dyDescent="0.3">
      <c r="A106" s="181"/>
      <c r="B106" s="9" t="s">
        <v>1</v>
      </c>
      <c r="C106" s="10">
        <v>1425</v>
      </c>
      <c r="D106" s="10">
        <v>2585</v>
      </c>
      <c r="E106" s="10">
        <v>1950</v>
      </c>
      <c r="F106" s="10">
        <v>2159</v>
      </c>
      <c r="G106" s="10">
        <v>643</v>
      </c>
      <c r="H106" s="11">
        <f t="shared" si="8"/>
        <v>8762</v>
      </c>
    </row>
    <row r="107" spans="1:8" x14ac:dyDescent="0.3">
      <c r="A107" s="181"/>
      <c r="B107" s="9" t="s">
        <v>2</v>
      </c>
      <c r="C107" s="10">
        <v>2877</v>
      </c>
      <c r="D107" s="10">
        <v>5059</v>
      </c>
      <c r="E107" s="10">
        <v>3901</v>
      </c>
      <c r="F107" s="10">
        <v>4143</v>
      </c>
      <c r="G107" s="10">
        <v>1295</v>
      </c>
      <c r="H107" s="11">
        <f t="shared" si="8"/>
        <v>17275</v>
      </c>
    </row>
    <row r="108" spans="1:8" x14ac:dyDescent="0.3">
      <c r="A108" s="182" t="s">
        <v>28</v>
      </c>
      <c r="B108" s="6" t="s">
        <v>0</v>
      </c>
      <c r="C108" s="7">
        <v>1</v>
      </c>
      <c r="D108" s="7">
        <v>6</v>
      </c>
      <c r="E108" s="7">
        <v>24</v>
      </c>
      <c r="F108" s="7">
        <v>82</v>
      </c>
      <c r="G108" s="7">
        <v>9</v>
      </c>
      <c r="H108" s="8">
        <f t="shared" si="8"/>
        <v>122</v>
      </c>
    </row>
    <row r="109" spans="1:8" x14ac:dyDescent="0.3">
      <c r="A109" s="182"/>
      <c r="B109" s="6" t="s">
        <v>1</v>
      </c>
      <c r="C109" s="7">
        <v>64</v>
      </c>
      <c r="D109" s="7">
        <v>231</v>
      </c>
      <c r="E109" s="7">
        <v>745</v>
      </c>
      <c r="F109" s="7">
        <v>1592</v>
      </c>
      <c r="G109" s="7">
        <v>132</v>
      </c>
      <c r="H109" s="8">
        <f t="shared" si="8"/>
        <v>2764</v>
      </c>
    </row>
    <row r="110" spans="1:8" x14ac:dyDescent="0.3">
      <c r="A110" s="182"/>
      <c r="B110" s="6" t="s">
        <v>2</v>
      </c>
      <c r="C110" s="7">
        <v>175</v>
      </c>
      <c r="D110" s="7">
        <v>509</v>
      </c>
      <c r="E110" s="7">
        <v>1423</v>
      </c>
      <c r="F110" s="7">
        <v>2982</v>
      </c>
      <c r="G110" s="7">
        <v>255</v>
      </c>
      <c r="H110" s="8">
        <f t="shared" si="8"/>
        <v>5344</v>
      </c>
    </row>
    <row r="111" spans="1:8" x14ac:dyDescent="0.3">
      <c r="A111" s="181" t="s">
        <v>29</v>
      </c>
      <c r="B111" s="9" t="s">
        <v>0</v>
      </c>
      <c r="C111" s="10">
        <v>2</v>
      </c>
      <c r="D111" s="10">
        <v>12</v>
      </c>
      <c r="E111" s="10">
        <v>34</v>
      </c>
      <c r="F111" s="10">
        <v>69</v>
      </c>
      <c r="G111" s="10">
        <v>5</v>
      </c>
      <c r="H111" s="11">
        <f t="shared" si="8"/>
        <v>122</v>
      </c>
    </row>
    <row r="112" spans="1:8" x14ac:dyDescent="0.3">
      <c r="A112" s="181"/>
      <c r="B112" s="9" t="s">
        <v>1</v>
      </c>
      <c r="C112" s="10">
        <v>364</v>
      </c>
      <c r="D112" s="10">
        <v>437</v>
      </c>
      <c r="E112" s="10">
        <v>1020</v>
      </c>
      <c r="F112" s="10">
        <v>1443</v>
      </c>
      <c r="G112" s="10">
        <v>72</v>
      </c>
      <c r="H112" s="11">
        <f t="shared" si="8"/>
        <v>3336</v>
      </c>
    </row>
    <row r="113" spans="1:8" x14ac:dyDescent="0.3">
      <c r="A113" s="181"/>
      <c r="B113" s="9" t="s">
        <v>2</v>
      </c>
      <c r="C113" s="10">
        <v>750</v>
      </c>
      <c r="D113" s="10">
        <v>879</v>
      </c>
      <c r="E113" s="10">
        <v>1893</v>
      </c>
      <c r="F113" s="10">
        <v>2685</v>
      </c>
      <c r="G113" s="10">
        <v>122</v>
      </c>
      <c r="H113" s="11">
        <f t="shared" si="8"/>
        <v>6329</v>
      </c>
    </row>
    <row r="114" spans="1:8" x14ac:dyDescent="0.3">
      <c r="A114" s="182" t="s">
        <v>30</v>
      </c>
      <c r="B114" s="6" t="s">
        <v>0</v>
      </c>
      <c r="C114" s="7">
        <v>1</v>
      </c>
      <c r="D114" s="7">
        <v>1</v>
      </c>
      <c r="E114" s="7">
        <v>2</v>
      </c>
      <c r="F114" s="7">
        <v>7</v>
      </c>
      <c r="G114" s="7">
        <v>1</v>
      </c>
      <c r="H114" s="8">
        <f t="shared" si="8"/>
        <v>12</v>
      </c>
    </row>
    <row r="115" spans="1:8" x14ac:dyDescent="0.3">
      <c r="A115" s="182"/>
      <c r="B115" s="6" t="s">
        <v>1</v>
      </c>
      <c r="C115" s="7">
        <v>38</v>
      </c>
      <c r="D115" s="7">
        <v>16</v>
      </c>
      <c r="E115" s="7">
        <v>38</v>
      </c>
      <c r="F115" s="7">
        <v>170</v>
      </c>
      <c r="G115" s="7">
        <v>16</v>
      </c>
      <c r="H115" s="8">
        <f t="shared" si="8"/>
        <v>278</v>
      </c>
    </row>
    <row r="116" spans="1:8" x14ac:dyDescent="0.3">
      <c r="A116" s="182"/>
      <c r="B116" s="6" t="s">
        <v>2</v>
      </c>
      <c r="C116" s="7">
        <v>74</v>
      </c>
      <c r="D116" s="7">
        <v>38</v>
      </c>
      <c r="E116" s="7">
        <v>64</v>
      </c>
      <c r="F116" s="7">
        <v>336</v>
      </c>
      <c r="G116" s="7">
        <v>32</v>
      </c>
      <c r="H116" s="8">
        <f t="shared" si="8"/>
        <v>544</v>
      </c>
    </row>
    <row r="117" spans="1:8" x14ac:dyDescent="0.3">
      <c r="A117" s="181" t="s">
        <v>31</v>
      </c>
      <c r="B117" s="9" t="s">
        <v>0</v>
      </c>
      <c r="C117" s="10">
        <v>36</v>
      </c>
      <c r="D117" s="10">
        <v>45</v>
      </c>
      <c r="E117" s="10">
        <v>60</v>
      </c>
      <c r="F117" s="10">
        <v>130</v>
      </c>
      <c r="G117" s="10">
        <v>5</v>
      </c>
      <c r="H117" s="11">
        <f t="shared" si="8"/>
        <v>276</v>
      </c>
    </row>
    <row r="118" spans="1:8" x14ac:dyDescent="0.3">
      <c r="A118" s="181"/>
      <c r="B118" s="9" t="s">
        <v>1</v>
      </c>
      <c r="C118" s="10">
        <v>8923</v>
      </c>
      <c r="D118" s="10">
        <v>8312</v>
      </c>
      <c r="E118" s="10">
        <v>4101</v>
      </c>
      <c r="F118" s="10">
        <v>4655</v>
      </c>
      <c r="G118" s="10">
        <v>88</v>
      </c>
      <c r="H118" s="11">
        <f t="shared" si="8"/>
        <v>26079</v>
      </c>
    </row>
    <row r="119" spans="1:8" x14ac:dyDescent="0.3">
      <c r="A119" s="181"/>
      <c r="B119" s="9" t="s">
        <v>2</v>
      </c>
      <c r="C119" s="10">
        <v>18693</v>
      </c>
      <c r="D119" s="10">
        <v>16943</v>
      </c>
      <c r="E119" s="10">
        <v>8075</v>
      </c>
      <c r="F119" s="10">
        <v>8747</v>
      </c>
      <c r="G119" s="10">
        <v>174</v>
      </c>
      <c r="H119" s="11">
        <f t="shared" si="8"/>
        <v>52632</v>
      </c>
    </row>
    <row r="120" spans="1:8" x14ac:dyDescent="0.3">
      <c r="A120" s="182" t="s">
        <v>32</v>
      </c>
      <c r="B120" s="6" t="s">
        <v>0</v>
      </c>
      <c r="C120" s="7">
        <v>2</v>
      </c>
      <c r="D120" s="7">
        <v>3</v>
      </c>
      <c r="E120" s="7">
        <v>18</v>
      </c>
      <c r="F120" s="7">
        <v>46</v>
      </c>
      <c r="G120" s="7">
        <v>10</v>
      </c>
      <c r="H120" s="8">
        <f t="shared" si="8"/>
        <v>79</v>
      </c>
    </row>
    <row r="121" spans="1:8" x14ac:dyDescent="0.3">
      <c r="A121" s="182"/>
      <c r="B121" s="6" t="s">
        <v>1</v>
      </c>
      <c r="C121" s="7">
        <v>92</v>
      </c>
      <c r="D121" s="7">
        <v>64</v>
      </c>
      <c r="E121" s="7">
        <v>285</v>
      </c>
      <c r="F121" s="7">
        <v>859</v>
      </c>
      <c r="G121" s="7">
        <v>142</v>
      </c>
      <c r="H121" s="8">
        <f t="shared" si="8"/>
        <v>1442</v>
      </c>
    </row>
    <row r="122" spans="1:8" x14ac:dyDescent="0.3">
      <c r="A122" s="182"/>
      <c r="B122" s="6" t="s">
        <v>2</v>
      </c>
      <c r="C122" s="7">
        <v>162</v>
      </c>
      <c r="D122" s="7">
        <v>126</v>
      </c>
      <c r="E122" s="7">
        <v>556</v>
      </c>
      <c r="F122" s="7">
        <v>1692</v>
      </c>
      <c r="G122" s="7">
        <v>269</v>
      </c>
      <c r="H122" s="8">
        <f t="shared" si="8"/>
        <v>2805</v>
      </c>
    </row>
    <row r="123" spans="1:8" x14ac:dyDescent="0.3">
      <c r="A123" s="181" t="s">
        <v>33</v>
      </c>
      <c r="B123" s="9" t="s">
        <v>0</v>
      </c>
      <c r="C123" s="10">
        <v>42</v>
      </c>
      <c r="D123" s="10">
        <v>53</v>
      </c>
      <c r="E123" s="10">
        <v>30</v>
      </c>
      <c r="F123" s="10">
        <v>28</v>
      </c>
      <c r="G123" s="10">
        <v>32</v>
      </c>
      <c r="H123" s="11">
        <f t="shared" si="8"/>
        <v>185</v>
      </c>
    </row>
    <row r="124" spans="1:8" x14ac:dyDescent="0.3">
      <c r="A124" s="181"/>
      <c r="B124" s="9" t="s">
        <v>1</v>
      </c>
      <c r="C124" s="10">
        <v>2289</v>
      </c>
      <c r="D124" s="10">
        <v>1939</v>
      </c>
      <c r="E124" s="10">
        <v>1019</v>
      </c>
      <c r="F124" s="10">
        <v>652</v>
      </c>
      <c r="G124" s="10">
        <v>440</v>
      </c>
      <c r="H124" s="11">
        <f t="shared" si="8"/>
        <v>6339</v>
      </c>
    </row>
    <row r="125" spans="1:8" x14ac:dyDescent="0.3">
      <c r="A125" s="181"/>
      <c r="B125" s="9" t="s">
        <v>2</v>
      </c>
      <c r="C125" s="10">
        <v>4641</v>
      </c>
      <c r="D125" s="10">
        <v>3932</v>
      </c>
      <c r="E125" s="10">
        <v>2046</v>
      </c>
      <c r="F125" s="10">
        <v>1288</v>
      </c>
      <c r="G125" s="10">
        <v>879</v>
      </c>
      <c r="H125" s="11">
        <f t="shared" si="8"/>
        <v>12786</v>
      </c>
    </row>
    <row r="126" spans="1:8" x14ac:dyDescent="0.3">
      <c r="A126" s="182" t="s">
        <v>34</v>
      </c>
      <c r="B126" s="6" t="s">
        <v>0</v>
      </c>
      <c r="C126" s="7">
        <v>4</v>
      </c>
      <c r="D126" s="7">
        <v>13</v>
      </c>
      <c r="E126" s="7">
        <v>30</v>
      </c>
      <c r="F126" s="7">
        <v>90</v>
      </c>
      <c r="G126" s="7">
        <v>22</v>
      </c>
      <c r="H126" s="8">
        <f t="shared" si="8"/>
        <v>159</v>
      </c>
    </row>
    <row r="127" spans="1:8" x14ac:dyDescent="0.3">
      <c r="A127" s="182"/>
      <c r="B127" s="6" t="s">
        <v>1</v>
      </c>
      <c r="C127" s="7">
        <v>186</v>
      </c>
      <c r="D127" s="7">
        <v>441</v>
      </c>
      <c r="E127" s="7">
        <v>1131</v>
      </c>
      <c r="F127" s="7">
        <v>1583</v>
      </c>
      <c r="G127" s="7">
        <v>294</v>
      </c>
      <c r="H127" s="8">
        <f t="shared" si="8"/>
        <v>3635</v>
      </c>
    </row>
    <row r="128" spans="1:8" x14ac:dyDescent="0.3">
      <c r="A128" s="182"/>
      <c r="B128" s="6" t="s">
        <v>2</v>
      </c>
      <c r="C128" s="7">
        <v>389</v>
      </c>
      <c r="D128" s="7">
        <v>914</v>
      </c>
      <c r="E128" s="7">
        <v>2245</v>
      </c>
      <c r="F128" s="7">
        <v>3083</v>
      </c>
      <c r="G128" s="7">
        <v>595</v>
      </c>
      <c r="H128" s="8">
        <f t="shared" si="8"/>
        <v>7226</v>
      </c>
    </row>
    <row r="129" spans="1:8" x14ac:dyDescent="0.3">
      <c r="A129" s="181" t="s">
        <v>35</v>
      </c>
      <c r="B129" s="9" t="s">
        <v>0</v>
      </c>
      <c r="C129" s="10">
        <v>4</v>
      </c>
      <c r="D129" s="10">
        <v>19</v>
      </c>
      <c r="E129" s="10">
        <v>37</v>
      </c>
      <c r="F129" s="10">
        <v>64</v>
      </c>
      <c r="G129" s="10">
        <v>21</v>
      </c>
      <c r="H129" s="11">
        <f t="shared" si="8"/>
        <v>145</v>
      </c>
    </row>
    <row r="130" spans="1:8" x14ac:dyDescent="0.3">
      <c r="A130" s="181"/>
      <c r="B130" s="9" t="s">
        <v>1</v>
      </c>
      <c r="C130" s="10">
        <v>211</v>
      </c>
      <c r="D130" s="10">
        <v>848</v>
      </c>
      <c r="E130" s="10">
        <v>1074</v>
      </c>
      <c r="F130" s="10">
        <v>1263</v>
      </c>
      <c r="G130" s="10">
        <v>297</v>
      </c>
      <c r="H130" s="11">
        <f t="shared" si="8"/>
        <v>3693</v>
      </c>
    </row>
    <row r="131" spans="1:8" x14ac:dyDescent="0.3">
      <c r="A131" s="181"/>
      <c r="B131" s="9" t="s">
        <v>2</v>
      </c>
      <c r="C131" s="10">
        <v>411</v>
      </c>
      <c r="D131" s="10">
        <v>1603</v>
      </c>
      <c r="E131" s="10">
        <v>2109</v>
      </c>
      <c r="F131" s="10">
        <v>2430</v>
      </c>
      <c r="G131" s="10">
        <v>595</v>
      </c>
      <c r="H131" s="11">
        <f t="shared" si="8"/>
        <v>7148</v>
      </c>
    </row>
    <row r="132" spans="1:8" x14ac:dyDescent="0.3">
      <c r="A132" s="182" t="s">
        <v>36</v>
      </c>
      <c r="B132" s="6" t="s">
        <v>0</v>
      </c>
      <c r="C132" s="7">
        <v>58</v>
      </c>
      <c r="D132" s="7">
        <v>120</v>
      </c>
      <c r="E132" s="7">
        <v>151</v>
      </c>
      <c r="F132" s="7">
        <v>163</v>
      </c>
      <c r="G132" s="7">
        <v>45</v>
      </c>
      <c r="H132" s="8">
        <f t="shared" si="8"/>
        <v>537</v>
      </c>
    </row>
    <row r="133" spans="1:8" x14ac:dyDescent="0.3">
      <c r="A133" s="182"/>
      <c r="B133" s="6" t="s">
        <v>1</v>
      </c>
      <c r="C133" s="7">
        <v>15658</v>
      </c>
      <c r="D133" s="7">
        <v>18684</v>
      </c>
      <c r="E133" s="7">
        <v>8180</v>
      </c>
      <c r="F133" s="7">
        <v>6074</v>
      </c>
      <c r="G133" s="7">
        <v>875</v>
      </c>
      <c r="H133" s="8">
        <f t="shared" si="8"/>
        <v>49471</v>
      </c>
    </row>
    <row r="134" spans="1:8" x14ac:dyDescent="0.3">
      <c r="A134" s="182"/>
      <c r="B134" s="6" t="s">
        <v>2</v>
      </c>
      <c r="C134" s="7">
        <v>32321</v>
      </c>
      <c r="D134" s="7">
        <v>37435</v>
      </c>
      <c r="E134" s="7">
        <v>15779</v>
      </c>
      <c r="F134" s="7">
        <v>11525</v>
      </c>
      <c r="G134" s="7">
        <v>1720</v>
      </c>
      <c r="H134" s="8">
        <f t="shared" si="8"/>
        <v>98780</v>
      </c>
    </row>
    <row r="135" spans="1:8" x14ac:dyDescent="0.3">
      <c r="A135" s="181" t="s">
        <v>37</v>
      </c>
      <c r="B135" s="9" t="s">
        <v>0</v>
      </c>
      <c r="C135" s="10">
        <v>4</v>
      </c>
      <c r="D135" s="10">
        <v>10</v>
      </c>
      <c r="E135" s="10">
        <v>14</v>
      </c>
      <c r="F135" s="10">
        <v>21</v>
      </c>
      <c r="G135" s="10">
        <v>2</v>
      </c>
      <c r="H135" s="11">
        <f t="shared" si="8"/>
        <v>51</v>
      </c>
    </row>
    <row r="136" spans="1:8" x14ac:dyDescent="0.3">
      <c r="A136" s="181"/>
      <c r="B136" s="9" t="s">
        <v>1</v>
      </c>
      <c r="C136" s="10">
        <v>34</v>
      </c>
      <c r="D136" s="10">
        <v>416</v>
      </c>
      <c r="E136" s="10">
        <v>352</v>
      </c>
      <c r="F136" s="10">
        <v>468</v>
      </c>
      <c r="G136" s="10">
        <v>23</v>
      </c>
      <c r="H136" s="11">
        <f t="shared" si="8"/>
        <v>1293</v>
      </c>
    </row>
    <row r="137" spans="1:8" x14ac:dyDescent="0.3">
      <c r="A137" s="181"/>
      <c r="B137" s="9" t="s">
        <v>2</v>
      </c>
      <c r="C137" s="10">
        <v>66</v>
      </c>
      <c r="D137" s="10">
        <v>781</v>
      </c>
      <c r="E137" s="10">
        <v>679</v>
      </c>
      <c r="F137" s="10">
        <v>889</v>
      </c>
      <c r="G137" s="10">
        <v>39</v>
      </c>
      <c r="H137" s="11">
        <f t="shared" si="8"/>
        <v>2454</v>
      </c>
    </row>
    <row r="138" spans="1:8" x14ac:dyDescent="0.3">
      <c r="A138" s="182" t="s">
        <v>38</v>
      </c>
      <c r="B138" s="6" t="s">
        <v>0</v>
      </c>
      <c r="C138" s="7">
        <v>0</v>
      </c>
      <c r="D138" s="7">
        <v>5</v>
      </c>
      <c r="E138" s="7">
        <v>15</v>
      </c>
      <c r="F138" s="7">
        <v>17</v>
      </c>
      <c r="G138" s="7">
        <v>4</v>
      </c>
      <c r="H138" s="8">
        <f t="shared" si="8"/>
        <v>41</v>
      </c>
    </row>
    <row r="139" spans="1:8" x14ac:dyDescent="0.3">
      <c r="A139" s="182"/>
      <c r="B139" s="6" t="s">
        <v>1</v>
      </c>
      <c r="C139" s="7">
        <v>0</v>
      </c>
      <c r="D139" s="7">
        <v>310</v>
      </c>
      <c r="E139" s="7">
        <v>374</v>
      </c>
      <c r="F139" s="7">
        <v>468</v>
      </c>
      <c r="G139" s="7">
        <v>54</v>
      </c>
      <c r="H139" s="8">
        <f t="shared" si="8"/>
        <v>1206</v>
      </c>
    </row>
    <row r="140" spans="1:8" x14ac:dyDescent="0.3">
      <c r="A140" s="182"/>
      <c r="B140" s="6" t="s">
        <v>2</v>
      </c>
      <c r="C140" s="7">
        <v>0</v>
      </c>
      <c r="D140" s="7">
        <v>585</v>
      </c>
      <c r="E140" s="7">
        <v>745</v>
      </c>
      <c r="F140" s="7">
        <v>896</v>
      </c>
      <c r="G140" s="7">
        <v>86</v>
      </c>
      <c r="H140" s="8">
        <f t="shared" si="8"/>
        <v>2312</v>
      </c>
    </row>
    <row r="141" spans="1:8" x14ac:dyDescent="0.3">
      <c r="A141" s="183" t="s">
        <v>4</v>
      </c>
      <c r="B141" s="57" t="s">
        <v>0</v>
      </c>
      <c r="C141" s="56">
        <f>C102+C105+C108+C111+C114+C117+C120+C123+C126+C129+C132+C135+C138</f>
        <v>194</v>
      </c>
      <c r="D141" s="56">
        <f t="shared" ref="D141:H141" si="9">D102+D105+D108+D111+D114+D117+D120+D123+D126+D129+D132+D135+D138</f>
        <v>385</v>
      </c>
      <c r="E141" s="56">
        <f t="shared" si="9"/>
        <v>521</v>
      </c>
      <c r="F141" s="56">
        <f t="shared" si="9"/>
        <v>819</v>
      </c>
      <c r="G141" s="56">
        <f t="shared" si="9"/>
        <v>201</v>
      </c>
      <c r="H141" s="56">
        <f t="shared" si="9"/>
        <v>2120</v>
      </c>
    </row>
    <row r="142" spans="1:8" x14ac:dyDescent="0.3">
      <c r="A142" s="183"/>
      <c r="B142" s="57" t="s">
        <v>1</v>
      </c>
      <c r="C142" s="56">
        <f t="shared" ref="C142:H142" si="10">C103+C106+C109+C112+C115+C118+C121+C124+C127+C130+C133+C136+C139</f>
        <v>29301</v>
      </c>
      <c r="D142" s="56">
        <f t="shared" si="10"/>
        <v>34351</v>
      </c>
      <c r="E142" s="56">
        <f t="shared" si="10"/>
        <v>20638</v>
      </c>
      <c r="F142" s="56">
        <f t="shared" si="10"/>
        <v>21549</v>
      </c>
      <c r="G142" s="56">
        <f t="shared" si="10"/>
        <v>3152</v>
      </c>
      <c r="H142" s="56">
        <f t="shared" si="10"/>
        <v>108991</v>
      </c>
    </row>
    <row r="143" spans="1:8" x14ac:dyDescent="0.3">
      <c r="A143" s="183"/>
      <c r="B143" s="57" t="s">
        <v>2</v>
      </c>
      <c r="C143" s="56">
        <f t="shared" ref="C143:H143" si="11">C104+C107+C110+C113+C116+C119+C122+C125+C128+C131+C134+C137+C140</f>
        <v>60598</v>
      </c>
      <c r="D143" s="56">
        <f t="shared" si="11"/>
        <v>68900</v>
      </c>
      <c r="E143" s="56">
        <f t="shared" si="11"/>
        <v>40237</v>
      </c>
      <c r="F143" s="56">
        <f t="shared" si="11"/>
        <v>41036</v>
      </c>
      <c r="G143" s="56">
        <f t="shared" si="11"/>
        <v>6183</v>
      </c>
      <c r="H143" s="56">
        <f t="shared" si="11"/>
        <v>216954</v>
      </c>
    </row>
    <row r="144" spans="1:8" x14ac:dyDescent="0.3">
      <c r="A144" s="127" t="s">
        <v>290</v>
      </c>
      <c r="B144" s="112"/>
      <c r="C144" s="112"/>
      <c r="D144" s="112"/>
      <c r="E144" s="112"/>
      <c r="F144" s="112"/>
      <c r="G144" s="112"/>
      <c r="H144" s="112"/>
    </row>
    <row r="147" spans="1:8" s="118" customFormat="1" ht="17.100000000000001" customHeight="1" x14ac:dyDescent="0.3">
      <c r="A147" s="184" t="s">
        <v>267</v>
      </c>
      <c r="B147" s="184"/>
      <c r="C147" s="184"/>
      <c r="D147" s="184"/>
      <c r="E147" s="184"/>
      <c r="F147" s="184"/>
      <c r="G147" s="184"/>
      <c r="H147" s="184"/>
    </row>
    <row r="148" spans="1:8" s="118" customFormat="1" ht="17.100000000000001" customHeight="1" x14ac:dyDescent="0.3">
      <c r="A148" s="184" t="s">
        <v>268</v>
      </c>
      <c r="B148" s="184"/>
      <c r="C148" s="184"/>
      <c r="D148" s="184"/>
      <c r="E148" s="184"/>
      <c r="F148" s="184"/>
      <c r="G148" s="184"/>
      <c r="H148" s="184"/>
    </row>
    <row r="149" spans="1:8" s="118" customFormat="1" ht="17.100000000000001" customHeight="1" x14ac:dyDescent="0.3">
      <c r="A149" s="122" t="s">
        <v>162</v>
      </c>
      <c r="B149" s="121"/>
      <c r="C149" s="121" t="s">
        <v>158</v>
      </c>
      <c r="D149" s="121" t="s">
        <v>159</v>
      </c>
      <c r="E149" s="121" t="s">
        <v>160</v>
      </c>
      <c r="F149" s="121" t="s">
        <v>161</v>
      </c>
      <c r="G149" s="121" t="s">
        <v>3</v>
      </c>
      <c r="H149" s="121" t="s">
        <v>4</v>
      </c>
    </row>
    <row r="150" spans="1:8" x14ac:dyDescent="0.3">
      <c r="A150" s="182" t="s">
        <v>26</v>
      </c>
      <c r="B150" s="6" t="s">
        <v>0</v>
      </c>
      <c r="C150" s="7">
        <v>1</v>
      </c>
      <c r="D150" s="7">
        <v>3</v>
      </c>
      <c r="E150" s="7">
        <v>12</v>
      </c>
      <c r="F150" s="7">
        <v>7</v>
      </c>
      <c r="G150" s="7">
        <v>5</v>
      </c>
      <c r="H150" s="8">
        <f>SUM(C150:G150)</f>
        <v>28</v>
      </c>
    </row>
    <row r="151" spans="1:8" x14ac:dyDescent="0.3">
      <c r="A151" s="182"/>
      <c r="B151" s="6" t="s">
        <v>1</v>
      </c>
      <c r="C151" s="7">
        <v>17</v>
      </c>
      <c r="D151" s="7">
        <v>68</v>
      </c>
      <c r="E151" s="7">
        <v>369</v>
      </c>
      <c r="F151" s="7">
        <v>163</v>
      </c>
      <c r="G151" s="7">
        <v>87</v>
      </c>
      <c r="H151" s="8">
        <f t="shared" ref="H151:H188" si="12">SUM(C151:G151)</f>
        <v>704</v>
      </c>
    </row>
    <row r="152" spans="1:8" x14ac:dyDescent="0.3">
      <c r="A152" s="182"/>
      <c r="B152" s="6" t="s">
        <v>2</v>
      </c>
      <c r="C152" s="7">
        <v>39</v>
      </c>
      <c r="D152" s="7">
        <v>96</v>
      </c>
      <c r="E152" s="7">
        <v>722</v>
      </c>
      <c r="F152" s="7">
        <v>340</v>
      </c>
      <c r="G152" s="7">
        <v>143</v>
      </c>
      <c r="H152" s="8">
        <f t="shared" si="12"/>
        <v>1340</v>
      </c>
    </row>
    <row r="153" spans="1:8" x14ac:dyDescent="0.3">
      <c r="A153" s="181" t="s">
        <v>27</v>
      </c>
      <c r="B153" s="9" t="s">
        <v>0</v>
      </c>
      <c r="C153" s="10">
        <v>36</v>
      </c>
      <c r="D153" s="10">
        <v>93</v>
      </c>
      <c r="E153" s="10">
        <v>86</v>
      </c>
      <c r="F153" s="10">
        <v>100</v>
      </c>
      <c r="G153" s="10">
        <v>43</v>
      </c>
      <c r="H153" s="11">
        <f t="shared" si="12"/>
        <v>358</v>
      </c>
    </row>
    <row r="154" spans="1:8" x14ac:dyDescent="0.3">
      <c r="A154" s="181"/>
      <c r="B154" s="9" t="s">
        <v>1</v>
      </c>
      <c r="C154" s="10">
        <v>1276</v>
      </c>
      <c r="D154" s="10">
        <v>2540</v>
      </c>
      <c r="E154" s="10">
        <v>1724</v>
      </c>
      <c r="F154" s="10">
        <v>2292</v>
      </c>
      <c r="G154" s="10">
        <v>690</v>
      </c>
      <c r="H154" s="11">
        <f t="shared" si="12"/>
        <v>8522</v>
      </c>
    </row>
    <row r="155" spans="1:8" x14ac:dyDescent="0.3">
      <c r="A155" s="181"/>
      <c r="B155" s="9" t="s">
        <v>2</v>
      </c>
      <c r="C155" s="10">
        <v>2621</v>
      </c>
      <c r="D155" s="10">
        <v>4933</v>
      </c>
      <c r="E155" s="10">
        <v>3426</v>
      </c>
      <c r="F155" s="10">
        <v>4404</v>
      </c>
      <c r="G155" s="10">
        <v>1384</v>
      </c>
      <c r="H155" s="11">
        <f t="shared" si="12"/>
        <v>16768</v>
      </c>
    </row>
    <row r="156" spans="1:8" x14ac:dyDescent="0.3">
      <c r="A156" s="182" t="s">
        <v>28</v>
      </c>
      <c r="B156" s="6" t="s">
        <v>0</v>
      </c>
      <c r="C156" s="7">
        <v>1</v>
      </c>
      <c r="D156" s="7">
        <v>5</v>
      </c>
      <c r="E156" s="7">
        <v>22</v>
      </c>
      <c r="F156" s="7">
        <v>85</v>
      </c>
      <c r="G156" s="7">
        <v>10</v>
      </c>
      <c r="H156" s="8">
        <f t="shared" si="12"/>
        <v>123</v>
      </c>
    </row>
    <row r="157" spans="1:8" x14ac:dyDescent="0.3">
      <c r="A157" s="182"/>
      <c r="B157" s="6" t="s">
        <v>1</v>
      </c>
      <c r="C157" s="7">
        <v>64</v>
      </c>
      <c r="D157" s="7">
        <v>188</v>
      </c>
      <c r="E157" s="7">
        <v>710</v>
      </c>
      <c r="F157" s="7">
        <v>1672</v>
      </c>
      <c r="G157" s="7">
        <v>142</v>
      </c>
      <c r="H157" s="8">
        <f t="shared" si="12"/>
        <v>2776</v>
      </c>
    </row>
    <row r="158" spans="1:8" x14ac:dyDescent="0.3">
      <c r="A158" s="182"/>
      <c r="B158" s="6" t="s">
        <v>2</v>
      </c>
      <c r="C158" s="7">
        <v>175</v>
      </c>
      <c r="D158" s="7">
        <v>415</v>
      </c>
      <c r="E158" s="7">
        <v>1355</v>
      </c>
      <c r="F158" s="7">
        <v>3132</v>
      </c>
      <c r="G158" s="7">
        <v>275</v>
      </c>
      <c r="H158" s="8">
        <f t="shared" si="12"/>
        <v>5352</v>
      </c>
    </row>
    <row r="159" spans="1:8" x14ac:dyDescent="0.3">
      <c r="A159" s="181" t="s">
        <v>29</v>
      </c>
      <c r="B159" s="9" t="s">
        <v>0</v>
      </c>
      <c r="C159" s="10">
        <v>2</v>
      </c>
      <c r="D159" s="10">
        <v>11</v>
      </c>
      <c r="E159" s="10">
        <v>32</v>
      </c>
      <c r="F159" s="10">
        <v>71</v>
      </c>
      <c r="G159" s="10">
        <v>5</v>
      </c>
      <c r="H159" s="11">
        <f t="shared" si="12"/>
        <v>121</v>
      </c>
    </row>
    <row r="160" spans="1:8" x14ac:dyDescent="0.3">
      <c r="A160" s="181"/>
      <c r="B160" s="9" t="s">
        <v>1</v>
      </c>
      <c r="C160" s="10">
        <v>364</v>
      </c>
      <c r="D160" s="10">
        <v>372</v>
      </c>
      <c r="E160" s="10">
        <v>966</v>
      </c>
      <c r="F160" s="10">
        <v>1505</v>
      </c>
      <c r="G160" s="10">
        <v>72</v>
      </c>
      <c r="H160" s="11">
        <f t="shared" si="12"/>
        <v>3279</v>
      </c>
    </row>
    <row r="161" spans="1:8" x14ac:dyDescent="0.3">
      <c r="A161" s="181"/>
      <c r="B161" s="9" t="s">
        <v>2</v>
      </c>
      <c r="C161" s="10">
        <v>750</v>
      </c>
      <c r="D161" s="10">
        <v>729</v>
      </c>
      <c r="E161" s="10">
        <v>1799</v>
      </c>
      <c r="F161" s="10">
        <v>2791</v>
      </c>
      <c r="G161" s="10">
        <v>122</v>
      </c>
      <c r="H161" s="11">
        <f t="shared" si="12"/>
        <v>6191</v>
      </c>
    </row>
    <row r="162" spans="1:8" x14ac:dyDescent="0.3">
      <c r="A162" s="182" t="s">
        <v>30</v>
      </c>
      <c r="B162" s="6" t="s">
        <v>0</v>
      </c>
      <c r="C162" s="7">
        <v>1</v>
      </c>
      <c r="D162" s="7">
        <v>1</v>
      </c>
      <c r="E162" s="7">
        <v>2</v>
      </c>
      <c r="F162" s="7">
        <v>7</v>
      </c>
      <c r="G162" s="7">
        <v>1</v>
      </c>
      <c r="H162" s="8">
        <f t="shared" si="12"/>
        <v>12</v>
      </c>
    </row>
    <row r="163" spans="1:8" x14ac:dyDescent="0.3">
      <c r="A163" s="182"/>
      <c r="B163" s="6" t="s">
        <v>1</v>
      </c>
      <c r="C163" s="7">
        <v>38</v>
      </c>
      <c r="D163" s="7">
        <v>16</v>
      </c>
      <c r="E163" s="7">
        <v>38</v>
      </c>
      <c r="F163" s="7">
        <v>170</v>
      </c>
      <c r="G163" s="7">
        <v>16</v>
      </c>
      <c r="H163" s="8">
        <f t="shared" si="12"/>
        <v>278</v>
      </c>
    </row>
    <row r="164" spans="1:8" x14ac:dyDescent="0.3">
      <c r="A164" s="182"/>
      <c r="B164" s="6" t="s">
        <v>2</v>
      </c>
      <c r="C164" s="7">
        <v>74</v>
      </c>
      <c r="D164" s="7">
        <v>38</v>
      </c>
      <c r="E164" s="7">
        <v>64</v>
      </c>
      <c r="F164" s="7">
        <v>336</v>
      </c>
      <c r="G164" s="7">
        <v>32</v>
      </c>
      <c r="H164" s="8">
        <f t="shared" si="12"/>
        <v>544</v>
      </c>
    </row>
    <row r="165" spans="1:8" x14ac:dyDescent="0.3">
      <c r="A165" s="181" t="s">
        <v>31</v>
      </c>
      <c r="B165" s="9" t="s">
        <v>0</v>
      </c>
      <c r="C165" s="10">
        <v>31</v>
      </c>
      <c r="D165" s="10">
        <v>40</v>
      </c>
      <c r="E165" s="10">
        <v>57</v>
      </c>
      <c r="F165" s="10">
        <v>136</v>
      </c>
      <c r="G165" s="10">
        <v>5</v>
      </c>
      <c r="H165" s="11">
        <f t="shared" si="12"/>
        <v>269</v>
      </c>
    </row>
    <row r="166" spans="1:8" x14ac:dyDescent="0.3">
      <c r="A166" s="181"/>
      <c r="B166" s="9" t="s">
        <v>1</v>
      </c>
      <c r="C166" s="10">
        <v>8069</v>
      </c>
      <c r="D166" s="10">
        <v>7762</v>
      </c>
      <c r="E166" s="10">
        <v>3724</v>
      </c>
      <c r="F166" s="10">
        <v>5215</v>
      </c>
      <c r="G166" s="10">
        <v>88</v>
      </c>
      <c r="H166" s="11">
        <f t="shared" si="12"/>
        <v>24858</v>
      </c>
    </row>
    <row r="167" spans="1:8" x14ac:dyDescent="0.3">
      <c r="A167" s="181"/>
      <c r="B167" s="9" t="s">
        <v>2</v>
      </c>
      <c r="C167" s="10">
        <v>16913</v>
      </c>
      <c r="D167" s="10">
        <v>15651</v>
      </c>
      <c r="E167" s="10">
        <v>7356</v>
      </c>
      <c r="F167" s="10">
        <v>9797</v>
      </c>
      <c r="G167" s="10">
        <v>174</v>
      </c>
      <c r="H167" s="11">
        <f t="shared" si="12"/>
        <v>49891</v>
      </c>
    </row>
    <row r="168" spans="1:8" x14ac:dyDescent="0.3">
      <c r="A168" s="182" t="s">
        <v>32</v>
      </c>
      <c r="B168" s="6" t="s">
        <v>0</v>
      </c>
      <c r="C168" s="7">
        <v>1</v>
      </c>
      <c r="D168" s="7">
        <v>3</v>
      </c>
      <c r="E168" s="7">
        <v>18</v>
      </c>
      <c r="F168" s="7">
        <v>45</v>
      </c>
      <c r="G168" s="7">
        <v>10</v>
      </c>
      <c r="H168" s="8">
        <f t="shared" si="12"/>
        <v>77</v>
      </c>
    </row>
    <row r="169" spans="1:8" x14ac:dyDescent="0.3">
      <c r="A169" s="182"/>
      <c r="B169" s="6" t="s">
        <v>1</v>
      </c>
      <c r="C169" s="7">
        <v>50</v>
      </c>
      <c r="D169" s="7">
        <v>64</v>
      </c>
      <c r="E169" s="7">
        <v>256</v>
      </c>
      <c r="F169" s="7">
        <v>861</v>
      </c>
      <c r="G169" s="7">
        <v>142</v>
      </c>
      <c r="H169" s="8">
        <f t="shared" si="12"/>
        <v>1373</v>
      </c>
    </row>
    <row r="170" spans="1:8" x14ac:dyDescent="0.3">
      <c r="A170" s="182"/>
      <c r="B170" s="6" t="s">
        <v>2</v>
      </c>
      <c r="C170" s="7">
        <v>78</v>
      </c>
      <c r="D170" s="7">
        <v>126</v>
      </c>
      <c r="E170" s="7">
        <v>510</v>
      </c>
      <c r="F170" s="7">
        <v>1694</v>
      </c>
      <c r="G170" s="7">
        <v>269</v>
      </c>
      <c r="H170" s="8">
        <f t="shared" si="12"/>
        <v>2677</v>
      </c>
    </row>
    <row r="171" spans="1:8" x14ac:dyDescent="0.3">
      <c r="A171" s="181" t="s">
        <v>33</v>
      </c>
      <c r="B171" s="9" t="s">
        <v>0</v>
      </c>
      <c r="C171" s="10">
        <v>42</v>
      </c>
      <c r="D171" s="10">
        <v>51</v>
      </c>
      <c r="E171" s="10">
        <v>31</v>
      </c>
      <c r="F171" s="10">
        <v>30</v>
      </c>
      <c r="G171" s="10">
        <v>32</v>
      </c>
      <c r="H171" s="11">
        <f t="shared" si="12"/>
        <v>186</v>
      </c>
    </row>
    <row r="172" spans="1:8" x14ac:dyDescent="0.3">
      <c r="A172" s="181"/>
      <c r="B172" s="9" t="s">
        <v>1</v>
      </c>
      <c r="C172" s="10">
        <v>2290</v>
      </c>
      <c r="D172" s="10">
        <v>1811</v>
      </c>
      <c r="E172" s="10">
        <v>1045</v>
      </c>
      <c r="F172" s="10">
        <v>686</v>
      </c>
      <c r="G172" s="10">
        <v>440</v>
      </c>
      <c r="H172" s="11">
        <f t="shared" si="12"/>
        <v>6272</v>
      </c>
    </row>
    <row r="173" spans="1:8" x14ac:dyDescent="0.3">
      <c r="A173" s="181"/>
      <c r="B173" s="9" t="s">
        <v>2</v>
      </c>
      <c r="C173" s="10">
        <v>4667</v>
      </c>
      <c r="D173" s="10">
        <v>3681</v>
      </c>
      <c r="E173" s="10">
        <v>2087</v>
      </c>
      <c r="F173" s="10">
        <v>1356</v>
      </c>
      <c r="G173" s="10">
        <v>879</v>
      </c>
      <c r="H173" s="11">
        <f t="shared" si="12"/>
        <v>12670</v>
      </c>
    </row>
    <row r="174" spans="1:8" x14ac:dyDescent="0.3">
      <c r="A174" s="182" t="s">
        <v>34</v>
      </c>
      <c r="B174" s="6" t="s">
        <v>0</v>
      </c>
      <c r="C174" s="7">
        <v>4</v>
      </c>
      <c r="D174" s="7">
        <v>13</v>
      </c>
      <c r="E174" s="7">
        <v>28</v>
      </c>
      <c r="F174" s="7">
        <v>91</v>
      </c>
      <c r="G174" s="7">
        <v>23</v>
      </c>
      <c r="H174" s="8">
        <f t="shared" si="12"/>
        <v>159</v>
      </c>
    </row>
    <row r="175" spans="1:8" x14ac:dyDescent="0.3">
      <c r="A175" s="182"/>
      <c r="B175" s="6" t="s">
        <v>1</v>
      </c>
      <c r="C175" s="7">
        <v>139</v>
      </c>
      <c r="D175" s="7">
        <v>441</v>
      </c>
      <c r="E175" s="7">
        <v>1063</v>
      </c>
      <c r="F175" s="7">
        <v>1600</v>
      </c>
      <c r="G175" s="7">
        <v>304</v>
      </c>
      <c r="H175" s="8">
        <f t="shared" si="12"/>
        <v>3547</v>
      </c>
    </row>
    <row r="176" spans="1:8" x14ac:dyDescent="0.3">
      <c r="A176" s="182"/>
      <c r="B176" s="6" t="s">
        <v>2</v>
      </c>
      <c r="C176" s="7">
        <v>257</v>
      </c>
      <c r="D176" s="7">
        <v>914</v>
      </c>
      <c r="E176" s="7">
        <v>2108</v>
      </c>
      <c r="F176" s="7">
        <v>3118</v>
      </c>
      <c r="G176" s="7">
        <v>605</v>
      </c>
      <c r="H176" s="8">
        <f t="shared" si="12"/>
        <v>7002</v>
      </c>
    </row>
    <row r="177" spans="1:8" x14ac:dyDescent="0.3">
      <c r="A177" s="181" t="s">
        <v>35</v>
      </c>
      <c r="B177" s="9" t="s">
        <v>0</v>
      </c>
      <c r="C177" s="10">
        <v>3</v>
      </c>
      <c r="D177" s="10">
        <v>19</v>
      </c>
      <c r="E177" s="10">
        <v>32</v>
      </c>
      <c r="F177" s="10">
        <v>71</v>
      </c>
      <c r="G177" s="10">
        <v>21</v>
      </c>
      <c r="H177" s="11">
        <f t="shared" si="12"/>
        <v>146</v>
      </c>
    </row>
    <row r="178" spans="1:8" x14ac:dyDescent="0.3">
      <c r="A178" s="181"/>
      <c r="B178" s="9" t="s">
        <v>1</v>
      </c>
      <c r="C178" s="10">
        <v>154</v>
      </c>
      <c r="D178" s="10">
        <v>865</v>
      </c>
      <c r="E178" s="10">
        <v>959</v>
      </c>
      <c r="F178" s="10">
        <v>1432</v>
      </c>
      <c r="G178" s="10">
        <v>297</v>
      </c>
      <c r="H178" s="11">
        <f t="shared" si="12"/>
        <v>3707</v>
      </c>
    </row>
    <row r="179" spans="1:8" x14ac:dyDescent="0.3">
      <c r="A179" s="181"/>
      <c r="B179" s="9" t="s">
        <v>2</v>
      </c>
      <c r="C179" s="10">
        <v>312</v>
      </c>
      <c r="D179" s="10">
        <v>1580</v>
      </c>
      <c r="E179" s="10">
        <v>1843</v>
      </c>
      <c r="F179" s="10">
        <v>2748</v>
      </c>
      <c r="G179" s="10">
        <v>595</v>
      </c>
      <c r="H179" s="11">
        <f t="shared" si="12"/>
        <v>7078</v>
      </c>
    </row>
    <row r="180" spans="1:8" x14ac:dyDescent="0.3">
      <c r="A180" s="182" t="s">
        <v>36</v>
      </c>
      <c r="B180" s="6" t="s">
        <v>0</v>
      </c>
      <c r="C180" s="7">
        <v>48</v>
      </c>
      <c r="D180" s="7">
        <v>115</v>
      </c>
      <c r="E180" s="7">
        <v>153</v>
      </c>
      <c r="F180" s="7">
        <v>167</v>
      </c>
      <c r="G180" s="7">
        <v>45</v>
      </c>
      <c r="H180" s="8">
        <f t="shared" si="12"/>
        <v>528</v>
      </c>
    </row>
    <row r="181" spans="1:8" x14ac:dyDescent="0.3">
      <c r="A181" s="182"/>
      <c r="B181" s="6" t="s">
        <v>1</v>
      </c>
      <c r="C181" s="7">
        <v>12136</v>
      </c>
      <c r="D181" s="7">
        <v>18319</v>
      </c>
      <c r="E181" s="7">
        <v>8293</v>
      </c>
      <c r="F181" s="7">
        <v>6651</v>
      </c>
      <c r="G181" s="7">
        <v>890</v>
      </c>
      <c r="H181" s="8">
        <f t="shared" si="12"/>
        <v>46289</v>
      </c>
    </row>
    <row r="182" spans="1:8" x14ac:dyDescent="0.3">
      <c r="A182" s="182"/>
      <c r="B182" s="6" t="s">
        <v>2</v>
      </c>
      <c r="C182" s="7">
        <v>24858</v>
      </c>
      <c r="D182" s="7">
        <v>35751</v>
      </c>
      <c r="E182" s="7">
        <v>16007</v>
      </c>
      <c r="F182" s="7">
        <v>12607</v>
      </c>
      <c r="G182" s="7">
        <v>1717</v>
      </c>
      <c r="H182" s="8">
        <f t="shared" si="12"/>
        <v>90940</v>
      </c>
    </row>
    <row r="183" spans="1:8" x14ac:dyDescent="0.3">
      <c r="A183" s="181" t="s">
        <v>37</v>
      </c>
      <c r="B183" s="9" t="s">
        <v>0</v>
      </c>
      <c r="C183" s="10">
        <v>4</v>
      </c>
      <c r="D183" s="10">
        <v>10</v>
      </c>
      <c r="E183" s="10">
        <v>14</v>
      </c>
      <c r="F183" s="10">
        <v>20</v>
      </c>
      <c r="G183" s="10">
        <v>2</v>
      </c>
      <c r="H183" s="11">
        <f t="shared" si="12"/>
        <v>50</v>
      </c>
    </row>
    <row r="184" spans="1:8" x14ac:dyDescent="0.3">
      <c r="A184" s="181"/>
      <c r="B184" s="9" t="s">
        <v>1</v>
      </c>
      <c r="C184" s="10">
        <v>34</v>
      </c>
      <c r="D184" s="10">
        <v>416</v>
      </c>
      <c r="E184" s="10">
        <v>352</v>
      </c>
      <c r="F184" s="10">
        <v>456</v>
      </c>
      <c r="G184" s="10">
        <v>23</v>
      </c>
      <c r="H184" s="11">
        <f t="shared" si="12"/>
        <v>1281</v>
      </c>
    </row>
    <row r="185" spans="1:8" x14ac:dyDescent="0.3">
      <c r="A185" s="181"/>
      <c r="B185" s="9" t="s">
        <v>2</v>
      </c>
      <c r="C185" s="10">
        <v>66</v>
      </c>
      <c r="D185" s="10">
        <v>781</v>
      </c>
      <c r="E185" s="10">
        <v>679</v>
      </c>
      <c r="F185" s="10">
        <v>864</v>
      </c>
      <c r="G185" s="10">
        <v>39</v>
      </c>
      <c r="H185" s="11">
        <f t="shared" si="12"/>
        <v>2429</v>
      </c>
    </row>
    <row r="186" spans="1:8" x14ac:dyDescent="0.3">
      <c r="A186" s="182" t="s">
        <v>38</v>
      </c>
      <c r="B186" s="6" t="s">
        <v>0</v>
      </c>
      <c r="C186" s="7">
        <v>0</v>
      </c>
      <c r="D186" s="7">
        <v>4</v>
      </c>
      <c r="E186" s="7">
        <v>13</v>
      </c>
      <c r="F186" s="7">
        <v>19</v>
      </c>
      <c r="G186" s="7">
        <v>4</v>
      </c>
      <c r="H186" s="8">
        <f t="shared" si="12"/>
        <v>40</v>
      </c>
    </row>
    <row r="187" spans="1:8" x14ac:dyDescent="0.3">
      <c r="A187" s="182"/>
      <c r="B187" s="6" t="s">
        <v>1</v>
      </c>
      <c r="C187" s="7">
        <v>0</v>
      </c>
      <c r="D187" s="7">
        <v>276</v>
      </c>
      <c r="E187" s="7">
        <v>304</v>
      </c>
      <c r="F187" s="7">
        <v>533</v>
      </c>
      <c r="G187" s="7">
        <v>54</v>
      </c>
      <c r="H187" s="8">
        <f t="shared" si="12"/>
        <v>1167</v>
      </c>
    </row>
    <row r="188" spans="1:8" x14ac:dyDescent="0.3">
      <c r="A188" s="182"/>
      <c r="B188" s="6" t="s">
        <v>2</v>
      </c>
      <c r="C188" s="7">
        <v>0</v>
      </c>
      <c r="D188" s="7">
        <v>511</v>
      </c>
      <c r="E188" s="7">
        <v>589</v>
      </c>
      <c r="F188" s="7">
        <v>1005</v>
      </c>
      <c r="G188" s="7">
        <v>86</v>
      </c>
      <c r="H188" s="8">
        <f t="shared" si="12"/>
        <v>2191</v>
      </c>
    </row>
    <row r="189" spans="1:8" x14ac:dyDescent="0.3">
      <c r="A189" s="183" t="s">
        <v>4</v>
      </c>
      <c r="B189" s="57" t="s">
        <v>0</v>
      </c>
      <c r="C189" s="56">
        <f>C150+C153+C156+C159+C162+C165+C168+C171+C174+C177+C180+C183+C186</f>
        <v>174</v>
      </c>
      <c r="D189" s="56">
        <f t="shared" ref="D189:H189" si="13">D150+D153+D156+D159+D162+D165+D168+D171+D174+D177+D180+D183+D186</f>
        <v>368</v>
      </c>
      <c r="E189" s="56">
        <f t="shared" si="13"/>
        <v>500</v>
      </c>
      <c r="F189" s="56">
        <f t="shared" si="13"/>
        <v>849</v>
      </c>
      <c r="G189" s="56">
        <f t="shared" si="13"/>
        <v>206</v>
      </c>
      <c r="H189" s="56">
        <f t="shared" si="13"/>
        <v>2097</v>
      </c>
    </row>
    <row r="190" spans="1:8" x14ac:dyDescent="0.3">
      <c r="A190" s="183"/>
      <c r="B190" s="57" t="s">
        <v>1</v>
      </c>
      <c r="C190" s="56">
        <f t="shared" ref="C190:H190" si="14">C151+C154+C157+C160+C163+C166+C169+C172+C175+C178+C181+C184+C187</f>
        <v>24631</v>
      </c>
      <c r="D190" s="56">
        <f t="shared" si="14"/>
        <v>33138</v>
      </c>
      <c r="E190" s="56">
        <f t="shared" si="14"/>
        <v>19803</v>
      </c>
      <c r="F190" s="56">
        <f t="shared" si="14"/>
        <v>23236</v>
      </c>
      <c r="G190" s="56">
        <f t="shared" si="14"/>
        <v>3245</v>
      </c>
      <c r="H190" s="56">
        <f t="shared" si="14"/>
        <v>104053</v>
      </c>
    </row>
    <row r="191" spans="1:8" x14ac:dyDescent="0.3">
      <c r="A191" s="183"/>
      <c r="B191" s="57" t="s">
        <v>2</v>
      </c>
      <c r="C191" s="56">
        <f t="shared" ref="C191:H191" si="15">C152+C155+C158+C161+C164+C167+C170+C173+C176+C179+C182+C185+C188</f>
        <v>50810</v>
      </c>
      <c r="D191" s="56">
        <f t="shared" si="15"/>
        <v>65206</v>
      </c>
      <c r="E191" s="56">
        <f t="shared" si="15"/>
        <v>38545</v>
      </c>
      <c r="F191" s="56">
        <f t="shared" si="15"/>
        <v>44192</v>
      </c>
      <c r="G191" s="56">
        <f t="shared" si="15"/>
        <v>6320</v>
      </c>
      <c r="H191" s="56">
        <f t="shared" si="15"/>
        <v>205073</v>
      </c>
    </row>
    <row r="192" spans="1:8" x14ac:dyDescent="0.3">
      <c r="A192" s="185" t="s">
        <v>290</v>
      </c>
      <c r="B192" s="185"/>
      <c r="C192" s="185"/>
      <c r="D192" s="185"/>
      <c r="E192" s="185"/>
      <c r="F192" s="185"/>
      <c r="G192" s="112"/>
      <c r="H192" s="112"/>
    </row>
    <row r="195" spans="1:8" s="118" customFormat="1" ht="17.100000000000001" customHeight="1" x14ac:dyDescent="0.3">
      <c r="A195" s="184" t="s">
        <v>267</v>
      </c>
      <c r="B195" s="184"/>
      <c r="C195" s="184"/>
      <c r="D195" s="184"/>
      <c r="E195" s="184"/>
      <c r="F195" s="184"/>
      <c r="G195" s="184"/>
      <c r="H195" s="184"/>
    </row>
    <row r="196" spans="1:8" s="118" customFormat="1" ht="17.100000000000001" customHeight="1" x14ac:dyDescent="0.3">
      <c r="A196" s="184" t="s">
        <v>284</v>
      </c>
      <c r="B196" s="184"/>
      <c r="C196" s="184"/>
      <c r="D196" s="184"/>
      <c r="E196" s="184"/>
      <c r="F196" s="184"/>
      <c r="G196" s="184"/>
      <c r="H196" s="184"/>
    </row>
    <row r="197" spans="1:8" s="118" customFormat="1" ht="17.100000000000001" customHeight="1" x14ac:dyDescent="0.3">
      <c r="A197" s="122" t="s">
        <v>162</v>
      </c>
      <c r="B197" s="121"/>
      <c r="C197" s="121" t="s">
        <v>158</v>
      </c>
      <c r="D197" s="121" t="s">
        <v>159</v>
      </c>
      <c r="E197" s="121" t="s">
        <v>160</v>
      </c>
      <c r="F197" s="121" t="s">
        <v>161</v>
      </c>
      <c r="G197" s="121" t="s">
        <v>3</v>
      </c>
      <c r="H197" s="121" t="s">
        <v>4</v>
      </c>
    </row>
    <row r="198" spans="1:8" x14ac:dyDescent="0.3">
      <c r="A198" s="182" t="s">
        <v>26</v>
      </c>
      <c r="B198" s="6" t="s">
        <v>0</v>
      </c>
      <c r="C198" s="7">
        <v>1</v>
      </c>
      <c r="D198" s="7">
        <v>3</v>
      </c>
      <c r="E198" s="7">
        <v>12</v>
      </c>
      <c r="F198" s="7">
        <v>7</v>
      </c>
      <c r="G198" s="7">
        <v>5</v>
      </c>
      <c r="H198" s="8">
        <f>SUM(C198:G198)</f>
        <v>28</v>
      </c>
    </row>
    <row r="199" spans="1:8" x14ac:dyDescent="0.3">
      <c r="A199" s="182"/>
      <c r="B199" s="6" t="s">
        <v>1</v>
      </c>
      <c r="C199" s="7">
        <v>17</v>
      </c>
      <c r="D199" s="7">
        <v>68</v>
      </c>
      <c r="E199" s="7">
        <v>369</v>
      </c>
      <c r="F199" s="7">
        <v>187</v>
      </c>
      <c r="G199" s="7">
        <v>87</v>
      </c>
      <c r="H199" s="8">
        <f t="shared" ref="H199:H236" si="16">SUM(C199:G199)</f>
        <v>728</v>
      </c>
    </row>
    <row r="200" spans="1:8" x14ac:dyDescent="0.3">
      <c r="A200" s="182"/>
      <c r="B200" s="6" t="s">
        <v>2</v>
      </c>
      <c r="C200" s="7">
        <v>39</v>
      </c>
      <c r="D200" s="7">
        <v>96</v>
      </c>
      <c r="E200" s="7">
        <v>722</v>
      </c>
      <c r="F200" s="7">
        <v>340</v>
      </c>
      <c r="G200" s="7">
        <v>143</v>
      </c>
      <c r="H200" s="8">
        <f t="shared" si="16"/>
        <v>1340</v>
      </c>
    </row>
    <row r="201" spans="1:8" x14ac:dyDescent="0.3">
      <c r="A201" s="181" t="s">
        <v>27</v>
      </c>
      <c r="B201" s="9" t="s">
        <v>0</v>
      </c>
      <c r="C201" s="10">
        <v>30</v>
      </c>
      <c r="D201" s="10">
        <v>87</v>
      </c>
      <c r="E201" s="10">
        <v>87</v>
      </c>
      <c r="F201" s="10">
        <v>110</v>
      </c>
      <c r="G201" s="10">
        <v>45</v>
      </c>
      <c r="H201" s="11">
        <f t="shared" si="16"/>
        <v>359</v>
      </c>
    </row>
    <row r="202" spans="1:8" x14ac:dyDescent="0.3">
      <c r="A202" s="181"/>
      <c r="B202" s="9" t="s">
        <v>1</v>
      </c>
      <c r="C202" s="10">
        <v>1068</v>
      </c>
      <c r="D202" s="10">
        <v>2346</v>
      </c>
      <c r="E202" s="10">
        <v>1727</v>
      </c>
      <c r="F202" s="10">
        <v>2542</v>
      </c>
      <c r="G202" s="10">
        <v>712</v>
      </c>
      <c r="H202" s="11">
        <f t="shared" si="16"/>
        <v>8395</v>
      </c>
    </row>
    <row r="203" spans="1:8" x14ac:dyDescent="0.3">
      <c r="A203" s="181"/>
      <c r="B203" s="9" t="s">
        <v>2</v>
      </c>
      <c r="C203" s="10">
        <v>2204</v>
      </c>
      <c r="D203" s="10">
        <v>4504</v>
      </c>
      <c r="E203" s="10">
        <v>3423</v>
      </c>
      <c r="F203" s="10">
        <v>4876</v>
      </c>
      <c r="G203" s="10">
        <v>1429</v>
      </c>
      <c r="H203" s="11">
        <f t="shared" si="16"/>
        <v>16436</v>
      </c>
    </row>
    <row r="204" spans="1:8" x14ac:dyDescent="0.3">
      <c r="A204" s="182" t="s">
        <v>28</v>
      </c>
      <c r="B204" s="6" t="s">
        <v>0</v>
      </c>
      <c r="C204" s="7">
        <v>1</v>
      </c>
      <c r="D204" s="7">
        <v>5</v>
      </c>
      <c r="E204" s="7">
        <v>21</v>
      </c>
      <c r="F204" s="7">
        <v>85</v>
      </c>
      <c r="G204" s="7">
        <v>10</v>
      </c>
      <c r="H204" s="8">
        <f t="shared" si="16"/>
        <v>122</v>
      </c>
    </row>
    <row r="205" spans="1:8" x14ac:dyDescent="0.3">
      <c r="A205" s="182"/>
      <c r="B205" s="6" t="s">
        <v>1</v>
      </c>
      <c r="C205" s="7">
        <v>64</v>
      </c>
      <c r="D205" s="7">
        <v>188</v>
      </c>
      <c r="E205" s="7">
        <v>691</v>
      </c>
      <c r="F205" s="7">
        <v>1681</v>
      </c>
      <c r="G205" s="7">
        <v>142</v>
      </c>
      <c r="H205" s="8">
        <f t="shared" si="16"/>
        <v>2766</v>
      </c>
    </row>
    <row r="206" spans="1:8" x14ac:dyDescent="0.3">
      <c r="A206" s="182"/>
      <c r="B206" s="6" t="s">
        <v>2</v>
      </c>
      <c r="C206" s="7">
        <v>175</v>
      </c>
      <c r="D206" s="7">
        <v>415</v>
      </c>
      <c r="E206" s="7">
        <v>1317</v>
      </c>
      <c r="F206" s="7">
        <v>3145</v>
      </c>
      <c r="G206" s="7">
        <v>275</v>
      </c>
      <c r="H206" s="8">
        <f t="shared" si="16"/>
        <v>5327</v>
      </c>
    </row>
    <row r="207" spans="1:8" x14ac:dyDescent="0.3">
      <c r="A207" s="181" t="s">
        <v>29</v>
      </c>
      <c r="B207" s="9" t="s">
        <v>0</v>
      </c>
      <c r="C207" s="10">
        <v>2</v>
      </c>
      <c r="D207" s="10">
        <v>11</v>
      </c>
      <c r="E207" s="10">
        <v>32</v>
      </c>
      <c r="F207" s="10">
        <v>71</v>
      </c>
      <c r="G207" s="10">
        <v>5</v>
      </c>
      <c r="H207" s="11">
        <f t="shared" si="16"/>
        <v>121</v>
      </c>
    </row>
    <row r="208" spans="1:8" x14ac:dyDescent="0.3">
      <c r="A208" s="181"/>
      <c r="B208" s="9" t="s">
        <v>1</v>
      </c>
      <c r="C208" s="10">
        <v>364</v>
      </c>
      <c r="D208" s="10">
        <v>372</v>
      </c>
      <c r="E208" s="10">
        <v>966</v>
      </c>
      <c r="F208" s="10">
        <v>1505</v>
      </c>
      <c r="G208" s="10">
        <v>72</v>
      </c>
      <c r="H208" s="11">
        <f t="shared" si="16"/>
        <v>3279</v>
      </c>
    </row>
    <row r="209" spans="1:8" x14ac:dyDescent="0.3">
      <c r="A209" s="181"/>
      <c r="B209" s="9" t="s">
        <v>2</v>
      </c>
      <c r="C209" s="10">
        <v>750</v>
      </c>
      <c r="D209" s="10">
        <v>729</v>
      </c>
      <c r="E209" s="10">
        <v>1799</v>
      </c>
      <c r="F209" s="10">
        <v>2791</v>
      </c>
      <c r="G209" s="10">
        <v>122</v>
      </c>
      <c r="H209" s="11">
        <f t="shared" si="16"/>
        <v>6191</v>
      </c>
    </row>
    <row r="210" spans="1:8" x14ac:dyDescent="0.3">
      <c r="A210" s="182" t="s">
        <v>30</v>
      </c>
      <c r="B210" s="6" t="s">
        <v>0</v>
      </c>
      <c r="C210" s="7">
        <v>1</v>
      </c>
      <c r="D210" s="7">
        <v>0</v>
      </c>
      <c r="E210" s="7">
        <v>2</v>
      </c>
      <c r="F210" s="7">
        <v>7</v>
      </c>
      <c r="G210" s="7">
        <v>1</v>
      </c>
      <c r="H210" s="8">
        <f t="shared" si="16"/>
        <v>11</v>
      </c>
    </row>
    <row r="211" spans="1:8" x14ac:dyDescent="0.3">
      <c r="A211" s="182"/>
      <c r="B211" s="6" t="s">
        <v>1</v>
      </c>
      <c r="C211" s="7">
        <v>38</v>
      </c>
      <c r="D211" s="7">
        <v>0</v>
      </c>
      <c r="E211" s="7">
        <v>38</v>
      </c>
      <c r="F211" s="7">
        <v>170</v>
      </c>
      <c r="G211" s="7">
        <v>16</v>
      </c>
      <c r="H211" s="8">
        <f t="shared" si="16"/>
        <v>262</v>
      </c>
    </row>
    <row r="212" spans="1:8" x14ac:dyDescent="0.3">
      <c r="A212" s="182"/>
      <c r="B212" s="6" t="s">
        <v>2</v>
      </c>
      <c r="C212" s="7">
        <v>74</v>
      </c>
      <c r="D212" s="7">
        <v>0</v>
      </c>
      <c r="E212" s="7">
        <v>64</v>
      </c>
      <c r="F212" s="7">
        <v>336</v>
      </c>
      <c r="G212" s="7">
        <v>32</v>
      </c>
      <c r="H212" s="8">
        <f t="shared" si="16"/>
        <v>506</v>
      </c>
    </row>
    <row r="213" spans="1:8" x14ac:dyDescent="0.3">
      <c r="A213" s="181" t="s">
        <v>31</v>
      </c>
      <c r="B213" s="9" t="s">
        <v>0</v>
      </c>
      <c r="C213" s="10">
        <v>25</v>
      </c>
      <c r="D213" s="10">
        <v>39</v>
      </c>
      <c r="E213" s="10">
        <v>55</v>
      </c>
      <c r="F213" s="10">
        <v>136</v>
      </c>
      <c r="G213" s="10">
        <v>6</v>
      </c>
      <c r="H213" s="11">
        <f t="shared" si="16"/>
        <v>261</v>
      </c>
    </row>
    <row r="214" spans="1:8" x14ac:dyDescent="0.3">
      <c r="A214" s="181"/>
      <c r="B214" s="9" t="s">
        <v>1</v>
      </c>
      <c r="C214" s="10">
        <v>5881</v>
      </c>
      <c r="D214" s="10">
        <v>7858</v>
      </c>
      <c r="E214" s="10">
        <v>3663</v>
      </c>
      <c r="F214" s="10">
        <v>5171</v>
      </c>
      <c r="G214" s="10">
        <v>102</v>
      </c>
      <c r="H214" s="11">
        <f t="shared" si="16"/>
        <v>22675</v>
      </c>
    </row>
    <row r="215" spans="1:8" x14ac:dyDescent="0.3">
      <c r="A215" s="181"/>
      <c r="B215" s="9" t="s">
        <v>2</v>
      </c>
      <c r="C215" s="10">
        <v>12282</v>
      </c>
      <c r="D215" s="10">
        <v>15709</v>
      </c>
      <c r="E215" s="10">
        <v>7219</v>
      </c>
      <c r="F215" s="10">
        <v>9717</v>
      </c>
      <c r="G215" s="10">
        <v>200</v>
      </c>
      <c r="H215" s="11">
        <f t="shared" si="16"/>
        <v>45127</v>
      </c>
    </row>
    <row r="216" spans="1:8" x14ac:dyDescent="0.3">
      <c r="A216" s="182" t="s">
        <v>32</v>
      </c>
      <c r="B216" s="6" t="s">
        <v>0</v>
      </c>
      <c r="C216" s="7">
        <v>1</v>
      </c>
      <c r="D216" s="7">
        <v>2</v>
      </c>
      <c r="E216" s="7">
        <v>15</v>
      </c>
      <c r="F216" s="7">
        <v>47</v>
      </c>
      <c r="G216" s="7">
        <v>11</v>
      </c>
      <c r="H216" s="8">
        <f t="shared" si="16"/>
        <v>76</v>
      </c>
    </row>
    <row r="217" spans="1:8" x14ac:dyDescent="0.3">
      <c r="A217" s="182"/>
      <c r="B217" s="6" t="s">
        <v>1</v>
      </c>
      <c r="C217" s="7">
        <v>50</v>
      </c>
      <c r="D217" s="7">
        <v>41</v>
      </c>
      <c r="E217" s="7">
        <v>214</v>
      </c>
      <c r="F217" s="7">
        <v>906</v>
      </c>
      <c r="G217" s="7">
        <v>150</v>
      </c>
      <c r="H217" s="8">
        <f t="shared" si="16"/>
        <v>1361</v>
      </c>
    </row>
    <row r="218" spans="1:8" x14ac:dyDescent="0.3">
      <c r="A218" s="182"/>
      <c r="B218" s="6" t="s">
        <v>2</v>
      </c>
      <c r="C218" s="7">
        <v>78</v>
      </c>
      <c r="D218" s="7">
        <v>77</v>
      </c>
      <c r="E218" s="7">
        <v>426</v>
      </c>
      <c r="F218" s="7">
        <v>1781</v>
      </c>
      <c r="G218" s="7">
        <v>285</v>
      </c>
      <c r="H218" s="8">
        <f t="shared" si="16"/>
        <v>2647</v>
      </c>
    </row>
    <row r="219" spans="1:8" x14ac:dyDescent="0.3">
      <c r="A219" s="181" t="s">
        <v>33</v>
      </c>
      <c r="B219" s="9" t="s">
        <v>0</v>
      </c>
      <c r="C219" s="10">
        <v>33</v>
      </c>
      <c r="D219" s="10">
        <v>52</v>
      </c>
      <c r="E219" s="10">
        <v>29</v>
      </c>
      <c r="F219" s="10">
        <v>31</v>
      </c>
      <c r="G219" s="10">
        <v>34</v>
      </c>
      <c r="H219" s="11">
        <f t="shared" si="16"/>
        <v>179</v>
      </c>
    </row>
    <row r="220" spans="1:8" x14ac:dyDescent="0.3">
      <c r="A220" s="181"/>
      <c r="B220" s="9" t="s">
        <v>1</v>
      </c>
      <c r="C220" s="10">
        <v>2009</v>
      </c>
      <c r="D220" s="10">
        <v>1788</v>
      </c>
      <c r="E220" s="10">
        <v>1008</v>
      </c>
      <c r="F220" s="10">
        <v>741</v>
      </c>
      <c r="G220" s="10">
        <v>465</v>
      </c>
      <c r="H220" s="11">
        <f t="shared" si="16"/>
        <v>6011</v>
      </c>
    </row>
    <row r="221" spans="1:8" x14ac:dyDescent="0.3">
      <c r="A221" s="181"/>
      <c r="B221" s="9" t="s">
        <v>2</v>
      </c>
      <c r="C221" s="10">
        <v>4046</v>
      </c>
      <c r="D221" s="10">
        <v>3620</v>
      </c>
      <c r="E221" s="10">
        <v>2019</v>
      </c>
      <c r="F221" s="10">
        <v>1466</v>
      </c>
      <c r="G221" s="10">
        <v>931</v>
      </c>
      <c r="H221" s="11">
        <f t="shared" si="16"/>
        <v>12082</v>
      </c>
    </row>
    <row r="222" spans="1:8" x14ac:dyDescent="0.3">
      <c r="A222" s="182" t="s">
        <v>34</v>
      </c>
      <c r="B222" s="6" t="s">
        <v>0</v>
      </c>
      <c r="C222" s="7">
        <v>4</v>
      </c>
      <c r="D222" s="7">
        <v>12</v>
      </c>
      <c r="E222" s="7">
        <v>26</v>
      </c>
      <c r="F222" s="7">
        <v>92</v>
      </c>
      <c r="G222" s="7">
        <v>24</v>
      </c>
      <c r="H222" s="8">
        <f t="shared" si="16"/>
        <v>158</v>
      </c>
    </row>
    <row r="223" spans="1:8" x14ac:dyDescent="0.3">
      <c r="A223" s="182"/>
      <c r="B223" s="6" t="s">
        <v>1</v>
      </c>
      <c r="C223" s="7">
        <v>141</v>
      </c>
      <c r="D223" s="7">
        <v>417</v>
      </c>
      <c r="E223" s="7">
        <v>969</v>
      </c>
      <c r="F223" s="7">
        <v>1662</v>
      </c>
      <c r="G223" s="7">
        <v>319</v>
      </c>
      <c r="H223" s="8">
        <f t="shared" si="16"/>
        <v>3508</v>
      </c>
    </row>
    <row r="224" spans="1:8" x14ac:dyDescent="0.3">
      <c r="A224" s="182"/>
      <c r="B224" s="6" t="s">
        <v>2</v>
      </c>
      <c r="C224" s="7">
        <v>266</v>
      </c>
      <c r="D224" s="7">
        <v>876</v>
      </c>
      <c r="E224" s="7">
        <v>1923</v>
      </c>
      <c r="F224" s="7">
        <v>3225</v>
      </c>
      <c r="G224" s="7">
        <v>632</v>
      </c>
      <c r="H224" s="8">
        <f t="shared" si="16"/>
        <v>6922</v>
      </c>
    </row>
    <row r="225" spans="1:8" x14ac:dyDescent="0.3">
      <c r="A225" s="181" t="s">
        <v>35</v>
      </c>
      <c r="B225" s="9" t="s">
        <v>0</v>
      </c>
      <c r="C225" s="10">
        <v>3</v>
      </c>
      <c r="D225" s="10">
        <v>18</v>
      </c>
      <c r="E225" s="10">
        <v>31</v>
      </c>
      <c r="F225" s="10">
        <v>74</v>
      </c>
      <c r="G225" s="10">
        <v>21</v>
      </c>
      <c r="H225" s="11">
        <f t="shared" si="16"/>
        <v>147</v>
      </c>
    </row>
    <row r="226" spans="1:8" x14ac:dyDescent="0.3">
      <c r="A226" s="181"/>
      <c r="B226" s="9" t="s">
        <v>1</v>
      </c>
      <c r="C226" s="10">
        <v>154</v>
      </c>
      <c r="D226" s="10">
        <v>825</v>
      </c>
      <c r="E226" s="10">
        <v>920</v>
      </c>
      <c r="F226" s="10">
        <v>1520</v>
      </c>
      <c r="G226" s="10">
        <v>297</v>
      </c>
      <c r="H226" s="11">
        <f t="shared" si="16"/>
        <v>3716</v>
      </c>
    </row>
    <row r="227" spans="1:8" x14ac:dyDescent="0.3">
      <c r="A227" s="181"/>
      <c r="B227" s="9" t="s">
        <v>2</v>
      </c>
      <c r="C227" s="10">
        <v>312</v>
      </c>
      <c r="D227" s="10">
        <v>1501</v>
      </c>
      <c r="E227" s="10">
        <v>1745</v>
      </c>
      <c r="F227" s="10">
        <v>2923</v>
      </c>
      <c r="G227" s="10">
        <v>595</v>
      </c>
      <c r="H227" s="11">
        <f t="shared" si="16"/>
        <v>7076</v>
      </c>
    </row>
    <row r="228" spans="1:8" x14ac:dyDescent="0.3">
      <c r="A228" s="182" t="s">
        <v>36</v>
      </c>
      <c r="B228" s="6" t="s">
        <v>0</v>
      </c>
      <c r="C228" s="7">
        <v>39</v>
      </c>
      <c r="D228" s="7">
        <v>113</v>
      </c>
      <c r="E228" s="7">
        <v>151</v>
      </c>
      <c r="F228" s="7">
        <v>168</v>
      </c>
      <c r="G228" s="7">
        <v>45</v>
      </c>
      <c r="H228" s="8">
        <f t="shared" si="16"/>
        <v>516</v>
      </c>
    </row>
    <row r="229" spans="1:8" x14ac:dyDescent="0.3">
      <c r="A229" s="182"/>
      <c r="B229" s="6" t="s">
        <v>1</v>
      </c>
      <c r="C229" s="7">
        <v>9895</v>
      </c>
      <c r="D229" s="7">
        <v>18784</v>
      </c>
      <c r="E229" s="7">
        <v>8273</v>
      </c>
      <c r="F229" s="7">
        <v>6719</v>
      </c>
      <c r="G229" s="7">
        <v>890</v>
      </c>
      <c r="H229" s="8">
        <f t="shared" si="16"/>
        <v>44561</v>
      </c>
    </row>
    <row r="230" spans="1:8" x14ac:dyDescent="0.3">
      <c r="A230" s="182"/>
      <c r="B230" s="6" t="s">
        <v>2</v>
      </c>
      <c r="C230" s="7">
        <v>20450</v>
      </c>
      <c r="D230" s="7">
        <v>36245</v>
      </c>
      <c r="E230" s="7">
        <v>15930</v>
      </c>
      <c r="F230" s="7">
        <v>12678</v>
      </c>
      <c r="G230" s="7">
        <v>1717</v>
      </c>
      <c r="H230" s="8">
        <f t="shared" si="16"/>
        <v>87020</v>
      </c>
    </row>
    <row r="231" spans="1:8" x14ac:dyDescent="0.3">
      <c r="A231" s="181" t="s">
        <v>37</v>
      </c>
      <c r="B231" s="9" t="s">
        <v>0</v>
      </c>
      <c r="C231" s="10">
        <v>4</v>
      </c>
      <c r="D231" s="10">
        <v>10</v>
      </c>
      <c r="E231" s="10">
        <v>10</v>
      </c>
      <c r="F231" s="10">
        <v>23</v>
      </c>
      <c r="G231" s="10">
        <v>2</v>
      </c>
      <c r="H231" s="11">
        <f t="shared" si="16"/>
        <v>49</v>
      </c>
    </row>
    <row r="232" spans="1:8" x14ac:dyDescent="0.3">
      <c r="A232" s="181"/>
      <c r="B232" s="9" t="s">
        <v>1</v>
      </c>
      <c r="C232" s="10">
        <v>34</v>
      </c>
      <c r="D232" s="10">
        <v>416</v>
      </c>
      <c r="E232" s="10">
        <v>285</v>
      </c>
      <c r="F232" s="10">
        <v>496</v>
      </c>
      <c r="G232" s="10">
        <v>23</v>
      </c>
      <c r="H232" s="11">
        <f t="shared" si="16"/>
        <v>1254</v>
      </c>
    </row>
    <row r="233" spans="1:8" x14ac:dyDescent="0.3">
      <c r="A233" s="181"/>
      <c r="B233" s="9" t="s">
        <v>2</v>
      </c>
      <c r="C233" s="10">
        <v>66</v>
      </c>
      <c r="D233" s="10">
        <v>781</v>
      </c>
      <c r="E233" s="10">
        <v>541</v>
      </c>
      <c r="F233" s="10">
        <v>951</v>
      </c>
      <c r="G233" s="10">
        <v>39</v>
      </c>
      <c r="H233" s="11">
        <f t="shared" si="16"/>
        <v>2378</v>
      </c>
    </row>
    <row r="234" spans="1:8" x14ac:dyDescent="0.3">
      <c r="A234" s="182" t="s">
        <v>38</v>
      </c>
      <c r="B234" s="6" t="s">
        <v>0</v>
      </c>
      <c r="C234" s="7">
        <v>0</v>
      </c>
      <c r="D234" s="7">
        <v>4</v>
      </c>
      <c r="E234" s="7">
        <v>13</v>
      </c>
      <c r="F234" s="7">
        <v>19</v>
      </c>
      <c r="G234" s="7">
        <v>5</v>
      </c>
      <c r="H234" s="8">
        <f t="shared" si="16"/>
        <v>41</v>
      </c>
    </row>
    <row r="235" spans="1:8" x14ac:dyDescent="0.3">
      <c r="A235" s="182"/>
      <c r="B235" s="6" t="s">
        <v>1</v>
      </c>
      <c r="C235" s="7">
        <v>0</v>
      </c>
      <c r="D235" s="7">
        <v>276</v>
      </c>
      <c r="E235" s="7">
        <v>300</v>
      </c>
      <c r="F235" s="7">
        <v>533</v>
      </c>
      <c r="G235" s="7">
        <v>62</v>
      </c>
      <c r="H235" s="8">
        <f t="shared" si="16"/>
        <v>1171</v>
      </c>
    </row>
    <row r="236" spans="1:8" x14ac:dyDescent="0.3">
      <c r="A236" s="182"/>
      <c r="B236" s="6" t="s">
        <v>2</v>
      </c>
      <c r="C236" s="7">
        <v>0</v>
      </c>
      <c r="D236" s="7">
        <v>511</v>
      </c>
      <c r="E236" s="7">
        <v>581</v>
      </c>
      <c r="F236" s="7">
        <v>1005</v>
      </c>
      <c r="G236" s="7">
        <v>98</v>
      </c>
      <c r="H236" s="8">
        <f t="shared" si="16"/>
        <v>2195</v>
      </c>
    </row>
    <row r="237" spans="1:8" x14ac:dyDescent="0.3">
      <c r="A237" s="183" t="s">
        <v>4</v>
      </c>
      <c r="B237" s="57" t="s">
        <v>0</v>
      </c>
      <c r="C237" s="56">
        <f>C198+C201+C204+C207+C210+C213+C216+C219+C222+C225+C228+C231+C234</f>
        <v>144</v>
      </c>
      <c r="D237" s="56">
        <f t="shared" ref="D237:H237" si="17">D198+D201+D204+D207+D210+D213+D216+D219+D222+D225+D228+D231+D234</f>
        <v>356</v>
      </c>
      <c r="E237" s="56">
        <f t="shared" si="17"/>
        <v>484</v>
      </c>
      <c r="F237" s="56">
        <f t="shared" si="17"/>
        <v>870</v>
      </c>
      <c r="G237" s="56">
        <f t="shared" si="17"/>
        <v>214</v>
      </c>
      <c r="H237" s="56">
        <f t="shared" si="17"/>
        <v>2068</v>
      </c>
    </row>
    <row r="238" spans="1:8" x14ac:dyDescent="0.3">
      <c r="A238" s="183"/>
      <c r="B238" s="57" t="s">
        <v>1</v>
      </c>
      <c r="C238" s="56">
        <f t="shared" ref="C238:H238" si="18">C199+C202+C205+C208+C211+C214+C217+C220+C223+C226+C229+C232+C235</f>
        <v>19715</v>
      </c>
      <c r="D238" s="56">
        <f t="shared" si="18"/>
        <v>33379</v>
      </c>
      <c r="E238" s="56">
        <f t="shared" si="18"/>
        <v>19423</v>
      </c>
      <c r="F238" s="56">
        <f t="shared" si="18"/>
        <v>23833</v>
      </c>
      <c r="G238" s="56">
        <f t="shared" si="18"/>
        <v>3337</v>
      </c>
      <c r="H238" s="56">
        <f t="shared" si="18"/>
        <v>99687</v>
      </c>
    </row>
    <row r="239" spans="1:8" x14ac:dyDescent="0.3">
      <c r="A239" s="183"/>
      <c r="B239" s="57" t="s">
        <v>2</v>
      </c>
      <c r="C239" s="56">
        <f t="shared" ref="C239:H239" si="19">C200+C203+C206+C209+C212+C215+C218+C221+C224+C227+C230+C233+C236</f>
        <v>40742</v>
      </c>
      <c r="D239" s="56">
        <f t="shared" si="19"/>
        <v>65064</v>
      </c>
      <c r="E239" s="56">
        <f t="shared" si="19"/>
        <v>37709</v>
      </c>
      <c r="F239" s="56">
        <f t="shared" si="19"/>
        <v>45234</v>
      </c>
      <c r="G239" s="56">
        <f t="shared" si="19"/>
        <v>6498</v>
      </c>
      <c r="H239" s="56">
        <f t="shared" si="19"/>
        <v>195247</v>
      </c>
    </row>
    <row r="240" spans="1:8" x14ac:dyDescent="0.3">
      <c r="A240" s="185" t="s">
        <v>290</v>
      </c>
      <c r="B240" s="185"/>
      <c r="C240" s="185"/>
      <c r="D240" s="185"/>
      <c r="E240" s="185"/>
      <c r="F240" s="185"/>
      <c r="G240" s="9"/>
      <c r="H240" s="9"/>
    </row>
    <row r="241" spans="1:8" x14ac:dyDescent="0.3">
      <c r="E241" s="9"/>
      <c r="F241" s="9"/>
      <c r="G241" s="9"/>
      <c r="H241" s="9"/>
    </row>
    <row r="242" spans="1:8" x14ac:dyDescent="0.3">
      <c r="A242" s="39"/>
      <c r="B242" s="39"/>
      <c r="C242" s="39"/>
      <c r="D242" s="39"/>
      <c r="E242" s="9"/>
      <c r="F242" s="9"/>
      <c r="G242" s="9"/>
      <c r="H242" s="9"/>
    </row>
    <row r="243" spans="1:8" s="118" customFormat="1" ht="17.100000000000001" customHeight="1" x14ac:dyDescent="0.3">
      <c r="A243" s="184" t="s">
        <v>267</v>
      </c>
      <c r="B243" s="184"/>
      <c r="C243" s="184"/>
      <c r="D243" s="184"/>
      <c r="E243" s="184"/>
      <c r="F243" s="184"/>
      <c r="G243" s="184"/>
      <c r="H243" s="184"/>
    </row>
    <row r="244" spans="1:8" s="118" customFormat="1" ht="17.100000000000001" customHeight="1" x14ac:dyDescent="0.3">
      <c r="A244" s="184" t="s">
        <v>283</v>
      </c>
      <c r="B244" s="184"/>
      <c r="C244" s="184"/>
      <c r="D244" s="184"/>
      <c r="E244" s="184"/>
      <c r="F244" s="184"/>
      <c r="G244" s="184"/>
      <c r="H244" s="184"/>
    </row>
    <row r="245" spans="1:8" s="118" customFormat="1" ht="17.100000000000001" customHeight="1" x14ac:dyDescent="0.3">
      <c r="A245" s="122" t="s">
        <v>162</v>
      </c>
      <c r="B245" s="121"/>
      <c r="C245" s="121" t="s">
        <v>158</v>
      </c>
      <c r="D245" s="121" t="s">
        <v>159</v>
      </c>
      <c r="E245" s="121" t="s">
        <v>160</v>
      </c>
      <c r="F245" s="121" t="s">
        <v>161</v>
      </c>
      <c r="G245" s="121" t="s">
        <v>3</v>
      </c>
      <c r="H245" s="121" t="s">
        <v>4</v>
      </c>
    </row>
    <row r="246" spans="1:8" x14ac:dyDescent="0.3">
      <c r="A246" s="182" t="s">
        <v>26</v>
      </c>
      <c r="B246" s="6" t="s">
        <v>0</v>
      </c>
      <c r="C246" s="7">
        <v>1</v>
      </c>
      <c r="D246" s="7">
        <v>3</v>
      </c>
      <c r="E246" s="7">
        <v>11</v>
      </c>
      <c r="F246" s="7">
        <v>7</v>
      </c>
      <c r="G246" s="7">
        <v>5</v>
      </c>
      <c r="H246" s="8">
        <f>SUM(C246:G246)</f>
        <v>27</v>
      </c>
    </row>
    <row r="247" spans="1:8" x14ac:dyDescent="0.3">
      <c r="A247" s="182"/>
      <c r="B247" s="6" t="s">
        <v>1</v>
      </c>
      <c r="C247" s="7">
        <v>17</v>
      </c>
      <c r="D247" s="7">
        <v>68</v>
      </c>
      <c r="E247" s="7">
        <v>360</v>
      </c>
      <c r="F247" s="7">
        <v>187</v>
      </c>
      <c r="G247" s="7">
        <v>87</v>
      </c>
      <c r="H247" s="8">
        <f t="shared" ref="H247:H284" si="20">SUM(C247:G247)</f>
        <v>719</v>
      </c>
    </row>
    <row r="248" spans="1:8" x14ac:dyDescent="0.3">
      <c r="A248" s="182"/>
      <c r="B248" s="6" t="s">
        <v>2</v>
      </c>
      <c r="C248" s="7">
        <v>39</v>
      </c>
      <c r="D248" s="7">
        <v>96</v>
      </c>
      <c r="E248" s="7">
        <v>701</v>
      </c>
      <c r="F248" s="7">
        <v>340</v>
      </c>
      <c r="G248" s="7">
        <v>143</v>
      </c>
      <c r="H248" s="8">
        <f t="shared" si="20"/>
        <v>1319</v>
      </c>
    </row>
    <row r="249" spans="1:8" x14ac:dyDescent="0.3">
      <c r="A249" s="181" t="s">
        <v>27</v>
      </c>
      <c r="B249" s="9" t="s">
        <v>0</v>
      </c>
      <c r="C249" s="10">
        <v>27</v>
      </c>
      <c r="D249" s="10">
        <v>87</v>
      </c>
      <c r="E249" s="10">
        <v>85</v>
      </c>
      <c r="F249" s="10">
        <v>114</v>
      </c>
      <c r="G249" s="10">
        <v>46</v>
      </c>
      <c r="H249" s="11">
        <f t="shared" si="20"/>
        <v>359</v>
      </c>
    </row>
    <row r="250" spans="1:8" x14ac:dyDescent="0.3">
      <c r="A250" s="181"/>
      <c r="B250" s="9" t="s">
        <v>1</v>
      </c>
      <c r="C250" s="10">
        <v>970</v>
      </c>
      <c r="D250" s="10">
        <v>2286</v>
      </c>
      <c r="E250" s="10">
        <v>1686</v>
      </c>
      <c r="F250" s="10">
        <v>2647</v>
      </c>
      <c r="G250" s="10">
        <v>733</v>
      </c>
      <c r="H250" s="11">
        <f t="shared" si="20"/>
        <v>8322</v>
      </c>
    </row>
    <row r="251" spans="1:8" x14ac:dyDescent="0.3">
      <c r="A251" s="181"/>
      <c r="B251" s="9" t="s">
        <v>2</v>
      </c>
      <c r="C251" s="10">
        <v>2010</v>
      </c>
      <c r="D251" s="10">
        <v>4367</v>
      </c>
      <c r="E251" s="10">
        <v>3341</v>
      </c>
      <c r="F251" s="10">
        <v>5077</v>
      </c>
      <c r="G251" s="10">
        <v>1465</v>
      </c>
      <c r="H251" s="11">
        <f t="shared" si="20"/>
        <v>16260</v>
      </c>
    </row>
    <row r="252" spans="1:8" x14ac:dyDescent="0.3">
      <c r="A252" s="182" t="s">
        <v>28</v>
      </c>
      <c r="B252" s="6" t="s">
        <v>0</v>
      </c>
      <c r="C252" s="7">
        <v>1</v>
      </c>
      <c r="D252" s="7">
        <v>5</v>
      </c>
      <c r="E252" s="7">
        <v>19</v>
      </c>
      <c r="F252" s="7">
        <v>86</v>
      </c>
      <c r="G252" s="7">
        <v>11</v>
      </c>
      <c r="H252" s="8">
        <f t="shared" si="20"/>
        <v>122</v>
      </c>
    </row>
    <row r="253" spans="1:8" x14ac:dyDescent="0.3">
      <c r="A253" s="182"/>
      <c r="B253" s="6" t="s">
        <v>1</v>
      </c>
      <c r="C253" s="7">
        <v>64</v>
      </c>
      <c r="D253" s="7">
        <v>188</v>
      </c>
      <c r="E253" s="7">
        <v>624</v>
      </c>
      <c r="F253" s="7">
        <v>1701</v>
      </c>
      <c r="G253" s="7">
        <v>158</v>
      </c>
      <c r="H253" s="8">
        <f t="shared" si="20"/>
        <v>2735</v>
      </c>
    </row>
    <row r="254" spans="1:8" x14ac:dyDescent="0.3">
      <c r="A254" s="182"/>
      <c r="B254" s="6" t="s">
        <v>2</v>
      </c>
      <c r="C254" s="7">
        <v>175</v>
      </c>
      <c r="D254" s="7">
        <v>415</v>
      </c>
      <c r="E254" s="7">
        <v>1188</v>
      </c>
      <c r="F254" s="7">
        <v>3184</v>
      </c>
      <c r="G254" s="7">
        <v>305</v>
      </c>
      <c r="H254" s="8">
        <f t="shared" si="20"/>
        <v>5267</v>
      </c>
    </row>
    <row r="255" spans="1:8" x14ac:dyDescent="0.3">
      <c r="A255" s="181" t="s">
        <v>29</v>
      </c>
      <c r="B255" s="9" t="s">
        <v>0</v>
      </c>
      <c r="C255" s="10">
        <v>2</v>
      </c>
      <c r="D255" s="10">
        <v>9</v>
      </c>
      <c r="E255" s="10">
        <v>33</v>
      </c>
      <c r="F255" s="10">
        <v>74</v>
      </c>
      <c r="G255" s="10">
        <v>4</v>
      </c>
      <c r="H255" s="11">
        <f t="shared" si="20"/>
        <v>122</v>
      </c>
    </row>
    <row r="256" spans="1:8" x14ac:dyDescent="0.3">
      <c r="A256" s="181"/>
      <c r="B256" s="9" t="s">
        <v>1</v>
      </c>
      <c r="C256" s="10">
        <v>364</v>
      </c>
      <c r="D256" s="10">
        <v>262</v>
      </c>
      <c r="E256" s="10">
        <v>1020</v>
      </c>
      <c r="F256" s="10">
        <v>1541</v>
      </c>
      <c r="G256" s="10">
        <v>41</v>
      </c>
      <c r="H256" s="11">
        <f t="shared" si="20"/>
        <v>3228</v>
      </c>
    </row>
    <row r="257" spans="1:8" x14ac:dyDescent="0.3">
      <c r="A257" s="181"/>
      <c r="B257" s="9" t="s">
        <v>2</v>
      </c>
      <c r="C257" s="10">
        <v>750</v>
      </c>
      <c r="D257" s="10">
        <v>517</v>
      </c>
      <c r="E257" s="10">
        <v>1913</v>
      </c>
      <c r="F257" s="10">
        <v>2857</v>
      </c>
      <c r="G257" s="10">
        <v>72</v>
      </c>
      <c r="H257" s="11">
        <f t="shared" si="20"/>
        <v>6109</v>
      </c>
    </row>
    <row r="258" spans="1:8" x14ac:dyDescent="0.3">
      <c r="A258" s="182" t="s">
        <v>30</v>
      </c>
      <c r="B258" s="6" t="s">
        <v>0</v>
      </c>
      <c r="C258" s="7">
        <v>1</v>
      </c>
      <c r="D258" s="7">
        <v>0</v>
      </c>
      <c r="E258" s="7">
        <v>2</v>
      </c>
      <c r="F258" s="7">
        <v>7</v>
      </c>
      <c r="G258" s="7">
        <v>1</v>
      </c>
      <c r="H258" s="8">
        <f t="shared" si="20"/>
        <v>11</v>
      </c>
    </row>
    <row r="259" spans="1:8" x14ac:dyDescent="0.3">
      <c r="A259" s="182"/>
      <c r="B259" s="6" t="s">
        <v>1</v>
      </c>
      <c r="C259" s="7">
        <v>38</v>
      </c>
      <c r="D259" s="7">
        <v>0</v>
      </c>
      <c r="E259" s="7">
        <v>38</v>
      </c>
      <c r="F259" s="7">
        <v>170</v>
      </c>
      <c r="G259" s="7">
        <v>16</v>
      </c>
      <c r="H259" s="8">
        <f t="shared" si="20"/>
        <v>262</v>
      </c>
    </row>
    <row r="260" spans="1:8" x14ac:dyDescent="0.3">
      <c r="A260" s="182"/>
      <c r="B260" s="6" t="s">
        <v>2</v>
      </c>
      <c r="C260" s="7">
        <v>74</v>
      </c>
      <c r="D260" s="7">
        <v>0</v>
      </c>
      <c r="E260" s="7">
        <v>64</v>
      </c>
      <c r="F260" s="7">
        <v>336</v>
      </c>
      <c r="G260" s="7">
        <v>32</v>
      </c>
      <c r="H260" s="8">
        <f t="shared" si="20"/>
        <v>506</v>
      </c>
    </row>
    <row r="261" spans="1:8" x14ac:dyDescent="0.3">
      <c r="A261" s="181" t="s">
        <v>31</v>
      </c>
      <c r="B261" s="9" t="s">
        <v>0</v>
      </c>
      <c r="C261" s="10">
        <v>25</v>
      </c>
      <c r="D261" s="10">
        <v>40</v>
      </c>
      <c r="E261" s="10">
        <v>51</v>
      </c>
      <c r="F261" s="10">
        <v>139</v>
      </c>
      <c r="G261" s="10">
        <v>6</v>
      </c>
      <c r="H261" s="11">
        <f t="shared" si="20"/>
        <v>261</v>
      </c>
    </row>
    <row r="262" spans="1:8" x14ac:dyDescent="0.3">
      <c r="A262" s="181"/>
      <c r="B262" s="9" t="s">
        <v>1</v>
      </c>
      <c r="C262" s="10">
        <v>5542</v>
      </c>
      <c r="D262" s="10">
        <v>8354</v>
      </c>
      <c r="E262" s="10">
        <v>3414</v>
      </c>
      <c r="F262" s="10">
        <v>5386</v>
      </c>
      <c r="G262" s="10">
        <v>102</v>
      </c>
      <c r="H262" s="11">
        <f t="shared" si="20"/>
        <v>22798</v>
      </c>
    </row>
    <row r="263" spans="1:8" x14ac:dyDescent="0.3">
      <c r="A263" s="181"/>
      <c r="B263" s="9" t="s">
        <v>2</v>
      </c>
      <c r="C263" s="10">
        <v>11532</v>
      </c>
      <c r="D263" s="10">
        <v>16728</v>
      </c>
      <c r="E263" s="10">
        <v>6734</v>
      </c>
      <c r="F263" s="10">
        <v>10113</v>
      </c>
      <c r="G263" s="10">
        <v>200</v>
      </c>
      <c r="H263" s="11">
        <f t="shared" si="20"/>
        <v>45307</v>
      </c>
    </row>
    <row r="264" spans="1:8" x14ac:dyDescent="0.3">
      <c r="A264" s="182" t="s">
        <v>32</v>
      </c>
      <c r="B264" s="6" t="s">
        <v>0</v>
      </c>
      <c r="C264" s="7">
        <v>1</v>
      </c>
      <c r="D264" s="7">
        <v>2</v>
      </c>
      <c r="E264" s="7">
        <v>16</v>
      </c>
      <c r="F264" s="7">
        <v>48</v>
      </c>
      <c r="G264" s="7">
        <v>12</v>
      </c>
      <c r="H264" s="8">
        <f t="shared" si="20"/>
        <v>79</v>
      </c>
    </row>
    <row r="265" spans="1:8" x14ac:dyDescent="0.3">
      <c r="A265" s="182"/>
      <c r="B265" s="6" t="s">
        <v>1</v>
      </c>
      <c r="C265" s="7">
        <v>50</v>
      </c>
      <c r="D265" s="7">
        <v>41</v>
      </c>
      <c r="E265" s="7">
        <v>222</v>
      </c>
      <c r="F265" s="7">
        <v>929</v>
      </c>
      <c r="G265" s="7">
        <v>168</v>
      </c>
      <c r="H265" s="8">
        <f t="shared" si="20"/>
        <v>1410</v>
      </c>
    </row>
    <row r="266" spans="1:8" x14ac:dyDescent="0.3">
      <c r="A266" s="182"/>
      <c r="B266" s="6" t="s">
        <v>2</v>
      </c>
      <c r="C266" s="7">
        <v>85</v>
      </c>
      <c r="D266" s="7">
        <v>77</v>
      </c>
      <c r="E266" s="7">
        <v>440</v>
      </c>
      <c r="F266" s="7">
        <v>1805</v>
      </c>
      <c r="G266" s="7">
        <v>320</v>
      </c>
      <c r="H266" s="8">
        <f t="shared" si="20"/>
        <v>2727</v>
      </c>
    </row>
    <row r="267" spans="1:8" x14ac:dyDescent="0.3">
      <c r="A267" s="181" t="s">
        <v>33</v>
      </c>
      <c r="B267" s="9" t="s">
        <v>0</v>
      </c>
      <c r="C267" s="10">
        <v>27</v>
      </c>
      <c r="D267" s="10">
        <v>51</v>
      </c>
      <c r="E267" s="10">
        <v>30</v>
      </c>
      <c r="F267" s="10">
        <v>32</v>
      </c>
      <c r="G267" s="10">
        <v>35</v>
      </c>
      <c r="H267" s="11">
        <f t="shared" si="20"/>
        <v>175</v>
      </c>
    </row>
    <row r="268" spans="1:8" x14ac:dyDescent="0.3">
      <c r="A268" s="181"/>
      <c r="B268" s="9" t="s">
        <v>1</v>
      </c>
      <c r="C268" s="10">
        <v>1701</v>
      </c>
      <c r="D268" s="10">
        <v>1772</v>
      </c>
      <c r="E268" s="10">
        <v>1150</v>
      </c>
      <c r="F268" s="10">
        <v>755</v>
      </c>
      <c r="G268" s="10">
        <v>483</v>
      </c>
      <c r="H268" s="11">
        <f t="shared" si="20"/>
        <v>5861</v>
      </c>
    </row>
    <row r="269" spans="1:8" x14ac:dyDescent="0.3">
      <c r="A269" s="181"/>
      <c r="B269" s="9" t="s">
        <v>2</v>
      </c>
      <c r="C269" s="10">
        <v>3440</v>
      </c>
      <c r="D269" s="10">
        <v>3543</v>
      </c>
      <c r="E269" s="10">
        <v>2281</v>
      </c>
      <c r="F269" s="10">
        <v>1493</v>
      </c>
      <c r="G269" s="10">
        <v>967</v>
      </c>
      <c r="H269" s="11">
        <f t="shared" si="20"/>
        <v>11724</v>
      </c>
    </row>
    <row r="270" spans="1:8" x14ac:dyDescent="0.3">
      <c r="A270" s="182" t="s">
        <v>34</v>
      </c>
      <c r="B270" s="6" t="s">
        <v>0</v>
      </c>
      <c r="C270" s="7">
        <v>4</v>
      </c>
      <c r="D270" s="7">
        <v>11</v>
      </c>
      <c r="E270" s="7">
        <v>25</v>
      </c>
      <c r="F270" s="7">
        <v>94</v>
      </c>
      <c r="G270" s="7">
        <v>24</v>
      </c>
      <c r="H270" s="8">
        <f t="shared" si="20"/>
        <v>158</v>
      </c>
    </row>
    <row r="271" spans="1:8" x14ac:dyDescent="0.3">
      <c r="A271" s="182"/>
      <c r="B271" s="6" t="s">
        <v>1</v>
      </c>
      <c r="C271" s="7">
        <v>141</v>
      </c>
      <c r="D271" s="7">
        <v>401</v>
      </c>
      <c r="E271" s="7">
        <v>944</v>
      </c>
      <c r="F271" s="7">
        <v>1700</v>
      </c>
      <c r="G271" s="7">
        <v>319</v>
      </c>
      <c r="H271" s="8">
        <f t="shared" si="20"/>
        <v>3505</v>
      </c>
    </row>
    <row r="272" spans="1:8" x14ac:dyDescent="0.3">
      <c r="A272" s="182"/>
      <c r="B272" s="6" t="s">
        <v>2</v>
      </c>
      <c r="C272" s="7">
        <v>266</v>
      </c>
      <c r="D272" s="7">
        <v>837</v>
      </c>
      <c r="E272" s="7">
        <v>1873</v>
      </c>
      <c r="F272" s="7">
        <v>3303</v>
      </c>
      <c r="G272" s="7">
        <v>632</v>
      </c>
      <c r="H272" s="8">
        <f t="shared" si="20"/>
        <v>6911</v>
      </c>
    </row>
    <row r="273" spans="1:8" x14ac:dyDescent="0.3">
      <c r="A273" s="181" t="s">
        <v>35</v>
      </c>
      <c r="B273" s="9" t="s">
        <v>0</v>
      </c>
      <c r="C273" s="10">
        <v>2</v>
      </c>
      <c r="D273" s="10">
        <v>18</v>
      </c>
      <c r="E273" s="10">
        <v>30</v>
      </c>
      <c r="F273" s="10">
        <v>76</v>
      </c>
      <c r="G273" s="10">
        <v>21</v>
      </c>
      <c r="H273" s="11">
        <f t="shared" si="20"/>
        <v>147</v>
      </c>
    </row>
    <row r="274" spans="1:8" x14ac:dyDescent="0.3">
      <c r="A274" s="181"/>
      <c r="B274" s="9" t="s">
        <v>1</v>
      </c>
      <c r="C274" s="10">
        <v>96</v>
      </c>
      <c r="D274" s="10">
        <v>832</v>
      </c>
      <c r="E274" s="10">
        <v>894</v>
      </c>
      <c r="F274" s="10">
        <v>1582</v>
      </c>
      <c r="G274" s="10">
        <v>297</v>
      </c>
      <c r="H274" s="11">
        <f t="shared" si="20"/>
        <v>3701</v>
      </c>
    </row>
    <row r="275" spans="1:8" x14ac:dyDescent="0.3">
      <c r="A275" s="181"/>
      <c r="B275" s="9" t="s">
        <v>2</v>
      </c>
      <c r="C275" s="10">
        <v>180</v>
      </c>
      <c r="D275" s="10">
        <v>1533</v>
      </c>
      <c r="E275" s="10">
        <v>1691</v>
      </c>
      <c r="F275" s="10">
        <v>3042</v>
      </c>
      <c r="G275" s="10">
        <v>595</v>
      </c>
      <c r="H275" s="11">
        <f t="shared" si="20"/>
        <v>7041</v>
      </c>
    </row>
    <row r="276" spans="1:8" x14ac:dyDescent="0.3">
      <c r="A276" s="182" t="s">
        <v>36</v>
      </c>
      <c r="B276" s="6" t="s">
        <v>0</v>
      </c>
      <c r="C276" s="7">
        <v>38</v>
      </c>
      <c r="D276" s="7">
        <v>113</v>
      </c>
      <c r="E276" s="7">
        <v>152</v>
      </c>
      <c r="F276" s="7">
        <v>175</v>
      </c>
      <c r="G276" s="7">
        <v>48</v>
      </c>
      <c r="H276" s="8">
        <f t="shared" si="20"/>
        <v>526</v>
      </c>
    </row>
    <row r="277" spans="1:8" x14ac:dyDescent="0.3">
      <c r="A277" s="182"/>
      <c r="B277" s="6" t="s">
        <v>1</v>
      </c>
      <c r="C277" s="7">
        <v>9464</v>
      </c>
      <c r="D277" s="7">
        <v>18849</v>
      </c>
      <c r="E277" s="7">
        <v>8713</v>
      </c>
      <c r="F277" s="7">
        <v>7044</v>
      </c>
      <c r="G277" s="7">
        <v>977</v>
      </c>
      <c r="H277" s="8">
        <f t="shared" si="20"/>
        <v>45047</v>
      </c>
    </row>
    <row r="278" spans="1:8" x14ac:dyDescent="0.3">
      <c r="A278" s="182"/>
      <c r="B278" s="6" t="s">
        <v>2</v>
      </c>
      <c r="C278" s="7">
        <v>19588</v>
      </c>
      <c r="D278" s="7">
        <v>36342</v>
      </c>
      <c r="E278" s="7">
        <v>16755</v>
      </c>
      <c r="F278" s="7">
        <v>13329</v>
      </c>
      <c r="G278" s="7">
        <v>1894</v>
      </c>
      <c r="H278" s="8">
        <f t="shared" si="20"/>
        <v>87908</v>
      </c>
    </row>
    <row r="279" spans="1:8" x14ac:dyDescent="0.3">
      <c r="A279" s="181" t="s">
        <v>37</v>
      </c>
      <c r="B279" s="9" t="s">
        <v>0</v>
      </c>
      <c r="C279" s="10">
        <v>4</v>
      </c>
      <c r="D279" s="10">
        <v>10</v>
      </c>
      <c r="E279" s="10">
        <v>9</v>
      </c>
      <c r="F279" s="10">
        <v>22</v>
      </c>
      <c r="G279" s="10">
        <v>1</v>
      </c>
      <c r="H279" s="11">
        <f t="shared" si="20"/>
        <v>46</v>
      </c>
    </row>
    <row r="280" spans="1:8" x14ac:dyDescent="0.3">
      <c r="A280" s="181"/>
      <c r="B280" s="9" t="s">
        <v>1</v>
      </c>
      <c r="C280" s="10">
        <v>34</v>
      </c>
      <c r="D280" s="10">
        <v>416</v>
      </c>
      <c r="E280" s="10">
        <v>280</v>
      </c>
      <c r="F280" s="10">
        <v>486</v>
      </c>
      <c r="G280" s="10">
        <v>11</v>
      </c>
      <c r="H280" s="11">
        <f t="shared" si="20"/>
        <v>1227</v>
      </c>
    </row>
    <row r="281" spans="1:8" x14ac:dyDescent="0.3">
      <c r="A281" s="181"/>
      <c r="B281" s="9" t="s">
        <v>2</v>
      </c>
      <c r="C281" s="10">
        <v>66</v>
      </c>
      <c r="D281" s="10">
        <v>781</v>
      </c>
      <c r="E281" s="10">
        <v>530</v>
      </c>
      <c r="F281" s="10">
        <v>932</v>
      </c>
      <c r="G281" s="10">
        <v>17</v>
      </c>
      <c r="H281" s="11">
        <f t="shared" si="20"/>
        <v>2326</v>
      </c>
    </row>
    <row r="282" spans="1:8" x14ac:dyDescent="0.3">
      <c r="A282" s="182" t="s">
        <v>38</v>
      </c>
      <c r="B282" s="6" t="s">
        <v>0</v>
      </c>
      <c r="C282" s="7">
        <v>0</v>
      </c>
      <c r="D282" s="7">
        <v>4</v>
      </c>
      <c r="E282" s="7">
        <v>13</v>
      </c>
      <c r="F282" s="7">
        <v>19</v>
      </c>
      <c r="G282" s="7">
        <v>7</v>
      </c>
      <c r="H282" s="8">
        <f t="shared" si="20"/>
        <v>43</v>
      </c>
    </row>
    <row r="283" spans="1:8" x14ac:dyDescent="0.3">
      <c r="A283" s="182"/>
      <c r="B283" s="6" t="s">
        <v>1</v>
      </c>
      <c r="C283" s="7">
        <v>0</v>
      </c>
      <c r="D283" s="7">
        <v>276</v>
      </c>
      <c r="E283" s="7">
        <v>300</v>
      </c>
      <c r="F283" s="7">
        <v>533</v>
      </c>
      <c r="G283" s="7">
        <v>92</v>
      </c>
      <c r="H283" s="8">
        <f t="shared" si="20"/>
        <v>1201</v>
      </c>
    </row>
    <row r="284" spans="1:8" x14ac:dyDescent="0.3">
      <c r="A284" s="182"/>
      <c r="B284" s="6" t="s">
        <v>2</v>
      </c>
      <c r="C284" s="7">
        <v>0</v>
      </c>
      <c r="D284" s="7">
        <v>511</v>
      </c>
      <c r="E284" s="7">
        <v>581</v>
      </c>
      <c r="F284" s="7">
        <v>1005</v>
      </c>
      <c r="G284" s="7">
        <v>146</v>
      </c>
      <c r="H284" s="8">
        <f t="shared" si="20"/>
        <v>2243</v>
      </c>
    </row>
    <row r="285" spans="1:8" x14ac:dyDescent="0.3">
      <c r="A285" s="183" t="s">
        <v>4</v>
      </c>
      <c r="B285" s="57" t="s">
        <v>0</v>
      </c>
      <c r="C285" s="56">
        <f>C246+C249+C252+C255+C258+C261+C264+C267+C270+C273+C276+C279+C282</f>
        <v>133</v>
      </c>
      <c r="D285" s="56">
        <f t="shared" ref="D285:H285" si="21">D246+D249+D252+D255+D258+D261+D264+D267+D270+D273+D276+D279+D282</f>
        <v>353</v>
      </c>
      <c r="E285" s="56">
        <f t="shared" si="21"/>
        <v>476</v>
      </c>
      <c r="F285" s="56">
        <f t="shared" si="21"/>
        <v>893</v>
      </c>
      <c r="G285" s="56">
        <f t="shared" si="21"/>
        <v>221</v>
      </c>
      <c r="H285" s="56">
        <f t="shared" si="21"/>
        <v>2076</v>
      </c>
    </row>
    <row r="286" spans="1:8" x14ac:dyDescent="0.3">
      <c r="A286" s="183"/>
      <c r="B286" s="57" t="s">
        <v>1</v>
      </c>
      <c r="C286" s="56">
        <f t="shared" ref="C286:H286" si="22">C247+C250+C253+C256+C259+C262+C265+C268+C271+C274+C277+C280+C283</f>
        <v>18481</v>
      </c>
      <c r="D286" s="56">
        <f t="shared" si="22"/>
        <v>33745</v>
      </c>
      <c r="E286" s="56">
        <f t="shared" si="22"/>
        <v>19645</v>
      </c>
      <c r="F286" s="56">
        <f t="shared" si="22"/>
        <v>24661</v>
      </c>
      <c r="G286" s="56">
        <f t="shared" si="22"/>
        <v>3484</v>
      </c>
      <c r="H286" s="56">
        <f t="shared" si="22"/>
        <v>100016</v>
      </c>
    </row>
    <row r="287" spans="1:8" x14ac:dyDescent="0.3">
      <c r="A287" s="183"/>
      <c r="B287" s="57" t="s">
        <v>2</v>
      </c>
      <c r="C287" s="56">
        <f t="shared" ref="C287:H287" si="23">C248+C251+C254+C257+C260+C263+C266+C269+C272+C275+C278+C281+C284</f>
        <v>38205</v>
      </c>
      <c r="D287" s="56">
        <f t="shared" si="23"/>
        <v>65747</v>
      </c>
      <c r="E287" s="56">
        <f t="shared" si="23"/>
        <v>38092</v>
      </c>
      <c r="F287" s="56">
        <f t="shared" si="23"/>
        <v>46816</v>
      </c>
      <c r="G287" s="56">
        <f t="shared" si="23"/>
        <v>6788</v>
      </c>
      <c r="H287" s="56">
        <f t="shared" si="23"/>
        <v>195648</v>
      </c>
    </row>
    <row r="288" spans="1:8" x14ac:dyDescent="0.3">
      <c r="A288" s="185" t="s">
        <v>290</v>
      </c>
      <c r="B288" s="185"/>
      <c r="C288" s="185"/>
      <c r="D288" s="185"/>
      <c r="E288" s="185"/>
      <c r="F288" s="185"/>
      <c r="G288" s="9"/>
      <c r="H288" s="9"/>
    </row>
    <row r="289" spans="1:8" x14ac:dyDescent="0.3">
      <c r="A289" s="39"/>
      <c r="B289" s="39"/>
      <c r="C289" s="39"/>
      <c r="D289" s="39"/>
      <c r="E289" s="9"/>
      <c r="F289" s="9"/>
      <c r="G289" s="9"/>
      <c r="H289" s="9"/>
    </row>
    <row r="290" spans="1:8" x14ac:dyDescent="0.3">
      <c r="A290" s="39"/>
      <c r="B290" s="39"/>
      <c r="C290" s="39"/>
      <c r="D290" s="39"/>
      <c r="E290" s="9"/>
      <c r="F290" s="9"/>
      <c r="G290" s="9"/>
      <c r="H290" s="9"/>
    </row>
    <row r="291" spans="1:8" s="118" customFormat="1" ht="17.100000000000001" customHeight="1" x14ac:dyDescent="0.3">
      <c r="A291" s="184" t="s">
        <v>267</v>
      </c>
      <c r="B291" s="184"/>
      <c r="C291" s="184"/>
      <c r="D291" s="184"/>
      <c r="E291" s="184"/>
      <c r="F291" s="184"/>
      <c r="G291" s="184"/>
      <c r="H291" s="184"/>
    </row>
    <row r="292" spans="1:8" s="118" customFormat="1" ht="17.100000000000001" customHeight="1" x14ac:dyDescent="0.3">
      <c r="A292" s="184" t="s">
        <v>282</v>
      </c>
      <c r="B292" s="184"/>
      <c r="C292" s="184"/>
      <c r="D292" s="184"/>
      <c r="E292" s="184"/>
      <c r="F292" s="184"/>
      <c r="G292" s="184"/>
      <c r="H292" s="184"/>
    </row>
    <row r="293" spans="1:8" s="118" customFormat="1" ht="17.100000000000001" customHeight="1" x14ac:dyDescent="0.3">
      <c r="A293" s="122" t="s">
        <v>162</v>
      </c>
      <c r="B293" s="121"/>
      <c r="C293" s="121" t="s">
        <v>158</v>
      </c>
      <c r="D293" s="121" t="s">
        <v>159</v>
      </c>
      <c r="E293" s="121" t="s">
        <v>160</v>
      </c>
      <c r="F293" s="121" t="s">
        <v>161</v>
      </c>
      <c r="G293" s="121" t="s">
        <v>3</v>
      </c>
      <c r="H293" s="121" t="s">
        <v>4</v>
      </c>
    </row>
    <row r="294" spans="1:8" x14ac:dyDescent="0.3">
      <c r="A294" s="182" t="s">
        <v>26</v>
      </c>
      <c r="B294" s="6" t="s">
        <v>0</v>
      </c>
      <c r="C294" s="7">
        <v>1</v>
      </c>
      <c r="D294" s="7">
        <v>3</v>
      </c>
      <c r="E294" s="7">
        <v>12</v>
      </c>
      <c r="F294" s="7">
        <v>8</v>
      </c>
      <c r="G294" s="7">
        <v>5</v>
      </c>
      <c r="H294" s="8">
        <f>SUM(C294:G294)</f>
        <v>29</v>
      </c>
    </row>
    <row r="295" spans="1:8" x14ac:dyDescent="0.3">
      <c r="A295" s="182"/>
      <c r="B295" s="6" t="s">
        <v>1</v>
      </c>
      <c r="C295" s="7">
        <v>17</v>
      </c>
      <c r="D295" s="7">
        <v>68</v>
      </c>
      <c r="E295" s="7">
        <v>369</v>
      </c>
      <c r="F295" s="7">
        <v>215</v>
      </c>
      <c r="G295" s="7">
        <v>87</v>
      </c>
      <c r="H295" s="8">
        <f t="shared" ref="H295:H302" si="24">SUM(C295:G295)</f>
        <v>756</v>
      </c>
    </row>
    <row r="296" spans="1:8" x14ac:dyDescent="0.3">
      <c r="A296" s="182"/>
      <c r="B296" s="6" t="s">
        <v>2</v>
      </c>
      <c r="C296" s="7">
        <v>39</v>
      </c>
      <c r="D296" s="7">
        <v>96</v>
      </c>
      <c r="E296" s="7">
        <v>722</v>
      </c>
      <c r="F296" s="7">
        <v>382</v>
      </c>
      <c r="G296" s="7">
        <v>143</v>
      </c>
      <c r="H296" s="8">
        <f t="shared" si="24"/>
        <v>1382</v>
      </c>
    </row>
    <row r="297" spans="1:8" x14ac:dyDescent="0.3">
      <c r="A297" s="181" t="s">
        <v>27</v>
      </c>
      <c r="B297" s="9" t="s">
        <v>0</v>
      </c>
      <c r="C297" s="10">
        <v>22</v>
      </c>
      <c r="D297" s="10">
        <v>85</v>
      </c>
      <c r="E297" s="10">
        <v>82</v>
      </c>
      <c r="F297" s="10">
        <v>123</v>
      </c>
      <c r="G297" s="10">
        <v>48</v>
      </c>
      <c r="H297" s="11">
        <f t="shared" si="24"/>
        <v>360</v>
      </c>
    </row>
    <row r="298" spans="1:8" x14ac:dyDescent="0.3">
      <c r="A298" s="181"/>
      <c r="B298" s="9" t="s">
        <v>1</v>
      </c>
      <c r="C298" s="10">
        <v>736</v>
      </c>
      <c r="D298" s="10">
        <v>2205</v>
      </c>
      <c r="E298" s="10">
        <v>1613</v>
      </c>
      <c r="F298" s="10">
        <v>2856</v>
      </c>
      <c r="G298" s="10">
        <v>760</v>
      </c>
      <c r="H298" s="11">
        <f t="shared" si="24"/>
        <v>8170</v>
      </c>
    </row>
    <row r="299" spans="1:8" x14ac:dyDescent="0.3">
      <c r="A299" s="181"/>
      <c r="B299" s="9" t="s">
        <v>2</v>
      </c>
      <c r="C299" s="10">
        <v>1499</v>
      </c>
      <c r="D299" s="10">
        <v>4156</v>
      </c>
      <c r="E299" s="10">
        <v>3160</v>
      </c>
      <c r="F299" s="10">
        <v>5481</v>
      </c>
      <c r="G299" s="10">
        <v>1523</v>
      </c>
      <c r="H299" s="11">
        <f t="shared" si="24"/>
        <v>15819</v>
      </c>
    </row>
    <row r="300" spans="1:8" x14ac:dyDescent="0.3">
      <c r="A300" s="182" t="s">
        <v>28</v>
      </c>
      <c r="B300" s="6" t="s">
        <v>0</v>
      </c>
      <c r="C300" s="7">
        <v>1</v>
      </c>
      <c r="D300" s="7">
        <v>5</v>
      </c>
      <c r="E300" s="7">
        <v>19</v>
      </c>
      <c r="F300" s="7">
        <v>88</v>
      </c>
      <c r="G300" s="7">
        <v>11</v>
      </c>
      <c r="H300" s="8">
        <f t="shared" si="24"/>
        <v>124</v>
      </c>
    </row>
    <row r="301" spans="1:8" x14ac:dyDescent="0.3">
      <c r="A301" s="182"/>
      <c r="B301" s="6" t="s">
        <v>1</v>
      </c>
      <c r="C301" s="7">
        <v>64</v>
      </c>
      <c r="D301" s="7">
        <v>188</v>
      </c>
      <c r="E301" s="7">
        <v>642</v>
      </c>
      <c r="F301" s="7">
        <v>1769</v>
      </c>
      <c r="G301" s="7">
        <v>158</v>
      </c>
      <c r="H301" s="8">
        <f t="shared" si="24"/>
        <v>2821</v>
      </c>
    </row>
    <row r="302" spans="1:8" x14ac:dyDescent="0.3">
      <c r="A302" s="182"/>
      <c r="B302" s="6" t="s">
        <v>2</v>
      </c>
      <c r="C302" s="7">
        <v>175</v>
      </c>
      <c r="D302" s="7">
        <v>415</v>
      </c>
      <c r="E302" s="7">
        <v>1188</v>
      </c>
      <c r="F302" s="7">
        <v>3309</v>
      </c>
      <c r="G302" s="7">
        <v>305</v>
      </c>
      <c r="H302" s="8">
        <f t="shared" si="24"/>
        <v>5392</v>
      </c>
    </row>
    <row r="303" spans="1:8" x14ac:dyDescent="0.3">
      <c r="A303" s="181" t="s">
        <v>29</v>
      </c>
      <c r="B303" s="9" t="s">
        <v>0</v>
      </c>
      <c r="C303" s="10">
        <v>2</v>
      </c>
      <c r="D303" s="10">
        <v>9</v>
      </c>
      <c r="E303" s="10">
        <v>32</v>
      </c>
      <c r="F303" s="10">
        <v>74</v>
      </c>
      <c r="G303" s="10">
        <v>4</v>
      </c>
      <c r="H303" s="11">
        <f>SUM(C303:G303)</f>
        <v>121</v>
      </c>
    </row>
    <row r="304" spans="1:8" x14ac:dyDescent="0.3">
      <c r="A304" s="181"/>
      <c r="B304" s="9" t="s">
        <v>1</v>
      </c>
      <c r="C304" s="10">
        <v>364</v>
      </c>
      <c r="D304" s="10">
        <v>262</v>
      </c>
      <c r="E304" s="10">
        <v>1007</v>
      </c>
      <c r="F304" s="10">
        <v>1540</v>
      </c>
      <c r="G304" s="10">
        <v>41</v>
      </c>
      <c r="H304" s="11">
        <f t="shared" ref="H304:H305" si="25">SUM(C304:G304)</f>
        <v>3214</v>
      </c>
    </row>
    <row r="305" spans="1:8" x14ac:dyDescent="0.3">
      <c r="A305" s="181"/>
      <c r="B305" s="9" t="s">
        <v>2</v>
      </c>
      <c r="C305" s="10">
        <v>750</v>
      </c>
      <c r="D305" s="10">
        <v>517</v>
      </c>
      <c r="E305" s="10">
        <v>1890</v>
      </c>
      <c r="F305" s="10">
        <v>2855</v>
      </c>
      <c r="G305" s="10">
        <v>72</v>
      </c>
      <c r="H305" s="11">
        <f t="shared" si="25"/>
        <v>6084</v>
      </c>
    </row>
    <row r="306" spans="1:8" x14ac:dyDescent="0.3">
      <c r="A306" s="182" t="s">
        <v>30</v>
      </c>
      <c r="B306" s="6" t="s">
        <v>0</v>
      </c>
      <c r="C306" s="7">
        <v>0</v>
      </c>
      <c r="D306" s="7">
        <v>1</v>
      </c>
      <c r="E306" s="7">
        <v>2</v>
      </c>
      <c r="F306" s="7">
        <v>6</v>
      </c>
      <c r="G306" s="7">
        <v>1</v>
      </c>
      <c r="H306" s="8">
        <f>SUM(C306:G306)</f>
        <v>10</v>
      </c>
    </row>
    <row r="307" spans="1:8" x14ac:dyDescent="0.3">
      <c r="A307" s="182"/>
      <c r="B307" s="6" t="s">
        <v>1</v>
      </c>
      <c r="C307" s="7">
        <v>0</v>
      </c>
      <c r="D307" s="7">
        <v>35</v>
      </c>
      <c r="E307" s="7">
        <v>38</v>
      </c>
      <c r="F307" s="7">
        <v>160</v>
      </c>
      <c r="G307" s="7">
        <v>16</v>
      </c>
      <c r="H307" s="8">
        <f t="shared" ref="H307:H332" si="26">SUM(C307:G307)</f>
        <v>249</v>
      </c>
    </row>
    <row r="308" spans="1:8" x14ac:dyDescent="0.3">
      <c r="A308" s="182"/>
      <c r="B308" s="6" t="s">
        <v>2</v>
      </c>
      <c r="C308" s="7">
        <v>0</v>
      </c>
      <c r="D308" s="7">
        <v>68</v>
      </c>
      <c r="E308" s="7">
        <v>64</v>
      </c>
      <c r="F308" s="7">
        <v>311</v>
      </c>
      <c r="G308" s="7">
        <v>32</v>
      </c>
      <c r="H308" s="8">
        <f t="shared" si="26"/>
        <v>475</v>
      </c>
    </row>
    <row r="309" spans="1:8" x14ac:dyDescent="0.3">
      <c r="A309" s="181" t="s">
        <v>31</v>
      </c>
      <c r="B309" s="9" t="s">
        <v>0</v>
      </c>
      <c r="C309" s="10">
        <v>24</v>
      </c>
      <c r="D309" s="10">
        <v>41</v>
      </c>
      <c r="E309" s="10">
        <v>54</v>
      </c>
      <c r="F309" s="10">
        <v>143</v>
      </c>
      <c r="G309" s="10">
        <v>6</v>
      </c>
      <c r="H309" s="11">
        <f t="shared" si="26"/>
        <v>268</v>
      </c>
    </row>
    <row r="310" spans="1:8" x14ac:dyDescent="0.3">
      <c r="A310" s="181"/>
      <c r="B310" s="9" t="s">
        <v>1</v>
      </c>
      <c r="C310" s="10">
        <v>5489</v>
      </c>
      <c r="D310" s="10">
        <v>8464</v>
      </c>
      <c r="E310" s="10">
        <v>3532</v>
      </c>
      <c r="F310" s="10">
        <v>5658</v>
      </c>
      <c r="G310" s="10">
        <v>102</v>
      </c>
      <c r="H310" s="11">
        <f t="shared" si="26"/>
        <v>23245</v>
      </c>
    </row>
    <row r="311" spans="1:8" x14ac:dyDescent="0.3">
      <c r="A311" s="181"/>
      <c r="B311" s="9" t="s">
        <v>2</v>
      </c>
      <c r="C311" s="10">
        <v>11422</v>
      </c>
      <c r="D311" s="10">
        <v>16935</v>
      </c>
      <c r="E311" s="10">
        <v>6960</v>
      </c>
      <c r="F311" s="10">
        <v>10588</v>
      </c>
      <c r="G311" s="10">
        <v>200</v>
      </c>
      <c r="H311" s="11">
        <f t="shared" si="26"/>
        <v>46105</v>
      </c>
    </row>
    <row r="312" spans="1:8" x14ac:dyDescent="0.3">
      <c r="A312" s="182" t="s">
        <v>32</v>
      </c>
      <c r="B312" s="6" t="s">
        <v>0</v>
      </c>
      <c r="C312" s="7">
        <v>0</v>
      </c>
      <c r="D312" s="7">
        <v>3</v>
      </c>
      <c r="E312" s="7">
        <v>14</v>
      </c>
      <c r="F312" s="7">
        <v>48</v>
      </c>
      <c r="G312" s="7">
        <v>12</v>
      </c>
      <c r="H312" s="8">
        <f t="shared" si="26"/>
        <v>77</v>
      </c>
    </row>
    <row r="313" spans="1:8" x14ac:dyDescent="0.3">
      <c r="A313" s="182"/>
      <c r="B313" s="6" t="s">
        <v>1</v>
      </c>
      <c r="C313" s="7">
        <v>0</v>
      </c>
      <c r="D313" s="7">
        <v>90</v>
      </c>
      <c r="E313" s="7">
        <v>186</v>
      </c>
      <c r="F313" s="7">
        <v>933</v>
      </c>
      <c r="G313" s="7">
        <v>168</v>
      </c>
      <c r="H313" s="8">
        <f t="shared" si="26"/>
        <v>1377</v>
      </c>
    </row>
    <row r="314" spans="1:8" x14ac:dyDescent="0.3">
      <c r="A314" s="182"/>
      <c r="B314" s="6" t="s">
        <v>2</v>
      </c>
      <c r="C314" s="7">
        <v>0</v>
      </c>
      <c r="D314" s="7">
        <v>158</v>
      </c>
      <c r="E314" s="7">
        <v>362</v>
      </c>
      <c r="F314" s="7">
        <v>1810</v>
      </c>
      <c r="G314" s="7">
        <v>320</v>
      </c>
      <c r="H314" s="8">
        <f t="shared" si="26"/>
        <v>2650</v>
      </c>
    </row>
    <row r="315" spans="1:8" x14ac:dyDescent="0.3">
      <c r="A315" s="181" t="s">
        <v>33</v>
      </c>
      <c r="B315" s="9" t="s">
        <v>0</v>
      </c>
      <c r="C315" s="10">
        <v>12</v>
      </c>
      <c r="D315" s="10">
        <v>51</v>
      </c>
      <c r="E315" s="10">
        <v>34</v>
      </c>
      <c r="F315" s="10">
        <v>35</v>
      </c>
      <c r="G315" s="10">
        <v>38</v>
      </c>
      <c r="H315" s="11">
        <f t="shared" si="26"/>
        <v>170</v>
      </c>
    </row>
    <row r="316" spans="1:8" x14ac:dyDescent="0.3">
      <c r="A316" s="181"/>
      <c r="B316" s="9" t="s">
        <v>1</v>
      </c>
      <c r="C316" s="10">
        <v>1023</v>
      </c>
      <c r="D316" s="10">
        <v>1828</v>
      </c>
      <c r="E316" s="10">
        <v>1260</v>
      </c>
      <c r="F316" s="10">
        <v>861</v>
      </c>
      <c r="G316" s="10">
        <v>534</v>
      </c>
      <c r="H316" s="11">
        <f t="shared" si="26"/>
        <v>5506</v>
      </c>
    </row>
    <row r="317" spans="1:8" x14ac:dyDescent="0.3">
      <c r="A317" s="181"/>
      <c r="B317" s="9" t="s">
        <v>2</v>
      </c>
      <c r="C317" s="10">
        <v>2070</v>
      </c>
      <c r="D317" s="10">
        <v>3614</v>
      </c>
      <c r="E317" s="10">
        <v>2503</v>
      </c>
      <c r="F317" s="10">
        <v>1710</v>
      </c>
      <c r="G317" s="10">
        <v>1065</v>
      </c>
      <c r="H317" s="11">
        <f t="shared" si="26"/>
        <v>10962</v>
      </c>
    </row>
    <row r="318" spans="1:8" x14ac:dyDescent="0.3">
      <c r="A318" s="182" t="s">
        <v>34</v>
      </c>
      <c r="B318" s="6" t="s">
        <v>0</v>
      </c>
      <c r="C318" s="7">
        <v>2</v>
      </c>
      <c r="D318" s="7">
        <v>11</v>
      </c>
      <c r="E318" s="7">
        <v>25</v>
      </c>
      <c r="F318" s="7">
        <v>96</v>
      </c>
      <c r="G318" s="7">
        <v>24</v>
      </c>
      <c r="H318" s="8">
        <f t="shared" si="26"/>
        <v>158</v>
      </c>
    </row>
    <row r="319" spans="1:8" x14ac:dyDescent="0.3">
      <c r="A319" s="182"/>
      <c r="B319" s="6" t="s">
        <v>1</v>
      </c>
      <c r="C319" s="7">
        <v>59</v>
      </c>
      <c r="D319" s="7">
        <v>382</v>
      </c>
      <c r="E319" s="7">
        <v>964</v>
      </c>
      <c r="F319" s="7">
        <v>1754</v>
      </c>
      <c r="G319" s="7">
        <v>319</v>
      </c>
      <c r="H319" s="8">
        <f t="shared" si="26"/>
        <v>3478</v>
      </c>
    </row>
    <row r="320" spans="1:8" x14ac:dyDescent="0.3">
      <c r="A320" s="182"/>
      <c r="B320" s="6" t="s">
        <v>2</v>
      </c>
      <c r="C320" s="7">
        <v>118</v>
      </c>
      <c r="D320" s="7">
        <v>807</v>
      </c>
      <c r="E320" s="7">
        <v>1926</v>
      </c>
      <c r="F320" s="7">
        <v>3415</v>
      </c>
      <c r="G320" s="7">
        <v>632</v>
      </c>
      <c r="H320" s="8">
        <f t="shared" si="26"/>
        <v>6898</v>
      </c>
    </row>
    <row r="321" spans="1:8" x14ac:dyDescent="0.3">
      <c r="A321" s="181" t="s">
        <v>35</v>
      </c>
      <c r="B321" s="9" t="s">
        <v>0</v>
      </c>
      <c r="C321" s="10">
        <v>2</v>
      </c>
      <c r="D321" s="10">
        <v>16</v>
      </c>
      <c r="E321" s="10">
        <v>22</v>
      </c>
      <c r="F321" s="10">
        <v>84</v>
      </c>
      <c r="G321" s="10">
        <v>23</v>
      </c>
      <c r="H321" s="11">
        <f t="shared" si="26"/>
        <v>147</v>
      </c>
    </row>
    <row r="322" spans="1:8" x14ac:dyDescent="0.3">
      <c r="A322" s="181"/>
      <c r="B322" s="9" t="s">
        <v>1</v>
      </c>
      <c r="C322" s="10">
        <v>96</v>
      </c>
      <c r="D322" s="10">
        <v>635</v>
      </c>
      <c r="E322" s="10">
        <v>707</v>
      </c>
      <c r="F322" s="10">
        <v>1770</v>
      </c>
      <c r="G322" s="10">
        <v>331</v>
      </c>
      <c r="H322" s="11">
        <f t="shared" si="26"/>
        <v>3539</v>
      </c>
    </row>
    <row r="323" spans="1:8" x14ac:dyDescent="0.3">
      <c r="A323" s="181"/>
      <c r="B323" s="9" t="s">
        <v>2</v>
      </c>
      <c r="C323" s="10">
        <v>180</v>
      </c>
      <c r="D323" s="10">
        <v>1192</v>
      </c>
      <c r="E323" s="10">
        <v>1318</v>
      </c>
      <c r="F323" s="10">
        <v>3394</v>
      </c>
      <c r="G323" s="10">
        <v>662</v>
      </c>
      <c r="H323" s="11">
        <f t="shared" si="26"/>
        <v>6746</v>
      </c>
    </row>
    <row r="324" spans="1:8" x14ac:dyDescent="0.3">
      <c r="A324" s="182" t="s">
        <v>36</v>
      </c>
      <c r="B324" s="6" t="s">
        <v>0</v>
      </c>
      <c r="C324" s="7">
        <v>34</v>
      </c>
      <c r="D324" s="7">
        <v>113</v>
      </c>
      <c r="E324" s="7">
        <v>153</v>
      </c>
      <c r="F324" s="7">
        <v>182</v>
      </c>
      <c r="G324" s="7">
        <v>48</v>
      </c>
      <c r="H324" s="8">
        <f t="shared" si="26"/>
        <v>530</v>
      </c>
    </row>
    <row r="325" spans="1:8" x14ac:dyDescent="0.3">
      <c r="A325" s="182"/>
      <c r="B325" s="6" t="s">
        <v>1</v>
      </c>
      <c r="C325" s="7">
        <v>8291</v>
      </c>
      <c r="D325" s="7">
        <v>19344</v>
      </c>
      <c r="E325" s="7">
        <v>8980</v>
      </c>
      <c r="F325" s="7">
        <v>7306</v>
      </c>
      <c r="G325" s="7">
        <v>967</v>
      </c>
      <c r="H325" s="8">
        <f t="shared" si="26"/>
        <v>44888</v>
      </c>
    </row>
    <row r="326" spans="1:8" x14ac:dyDescent="0.3">
      <c r="A326" s="182"/>
      <c r="B326" s="6" t="s">
        <v>2</v>
      </c>
      <c r="C326" s="7">
        <v>17086</v>
      </c>
      <c r="D326" s="7">
        <v>37312</v>
      </c>
      <c r="E326" s="7">
        <v>17265</v>
      </c>
      <c r="F326" s="7">
        <v>13825</v>
      </c>
      <c r="G326" s="7">
        <v>1874</v>
      </c>
      <c r="H326" s="8">
        <f t="shared" si="26"/>
        <v>87362</v>
      </c>
    </row>
    <row r="327" spans="1:8" x14ac:dyDescent="0.3">
      <c r="A327" s="181" t="s">
        <v>37</v>
      </c>
      <c r="B327" s="9" t="s">
        <v>0</v>
      </c>
      <c r="C327" s="10">
        <v>4</v>
      </c>
      <c r="D327" s="10">
        <v>8</v>
      </c>
      <c r="E327" s="10">
        <v>9</v>
      </c>
      <c r="F327" s="10">
        <v>23</v>
      </c>
      <c r="G327" s="10">
        <v>1</v>
      </c>
      <c r="H327" s="11">
        <f t="shared" si="26"/>
        <v>45</v>
      </c>
    </row>
    <row r="328" spans="1:8" x14ac:dyDescent="0.3">
      <c r="A328" s="181"/>
      <c r="B328" s="9" t="s">
        <v>1</v>
      </c>
      <c r="C328" s="10">
        <v>34</v>
      </c>
      <c r="D328" s="10">
        <v>377</v>
      </c>
      <c r="E328" s="10">
        <v>280</v>
      </c>
      <c r="F328" s="10">
        <v>518</v>
      </c>
      <c r="G328" s="10">
        <v>11</v>
      </c>
      <c r="H328" s="11">
        <f t="shared" si="26"/>
        <v>1220</v>
      </c>
    </row>
    <row r="329" spans="1:8" x14ac:dyDescent="0.3">
      <c r="A329" s="181"/>
      <c r="B329" s="9" t="s">
        <v>2</v>
      </c>
      <c r="C329" s="10">
        <v>66</v>
      </c>
      <c r="D329" s="10">
        <v>707</v>
      </c>
      <c r="E329" s="10">
        <v>530</v>
      </c>
      <c r="F329" s="10">
        <v>990</v>
      </c>
      <c r="G329" s="10">
        <v>17</v>
      </c>
      <c r="H329" s="11">
        <f t="shared" si="26"/>
        <v>2310</v>
      </c>
    </row>
    <row r="330" spans="1:8" x14ac:dyDescent="0.3">
      <c r="A330" s="182" t="s">
        <v>38</v>
      </c>
      <c r="B330" s="6" t="s">
        <v>0</v>
      </c>
      <c r="C330" s="7">
        <v>0</v>
      </c>
      <c r="D330" s="7">
        <v>4</v>
      </c>
      <c r="E330" s="7">
        <v>13</v>
      </c>
      <c r="F330" s="7">
        <v>19</v>
      </c>
      <c r="G330" s="7">
        <v>7</v>
      </c>
      <c r="H330" s="8">
        <f t="shared" si="26"/>
        <v>43</v>
      </c>
    </row>
    <row r="331" spans="1:8" x14ac:dyDescent="0.3">
      <c r="A331" s="182"/>
      <c r="B331" s="6" t="s">
        <v>1</v>
      </c>
      <c r="C331" s="7">
        <v>0</v>
      </c>
      <c r="D331" s="7">
        <v>276</v>
      </c>
      <c r="E331" s="7">
        <v>297</v>
      </c>
      <c r="F331" s="7">
        <v>533</v>
      </c>
      <c r="G331" s="7">
        <v>92</v>
      </c>
      <c r="H331" s="8">
        <f t="shared" si="26"/>
        <v>1198</v>
      </c>
    </row>
    <row r="332" spans="1:8" x14ac:dyDescent="0.3">
      <c r="A332" s="182"/>
      <c r="B332" s="6" t="s">
        <v>2</v>
      </c>
      <c r="C332" s="7">
        <v>0</v>
      </c>
      <c r="D332" s="7">
        <v>511</v>
      </c>
      <c r="E332" s="7">
        <v>576</v>
      </c>
      <c r="F332" s="7">
        <v>1005</v>
      </c>
      <c r="G332" s="7">
        <v>146</v>
      </c>
      <c r="H332" s="8">
        <f t="shared" si="26"/>
        <v>2238</v>
      </c>
    </row>
    <row r="333" spans="1:8" x14ac:dyDescent="0.3">
      <c r="A333" s="183" t="s">
        <v>4</v>
      </c>
      <c r="B333" s="57" t="s">
        <v>0</v>
      </c>
      <c r="C333" s="56">
        <f>C294+C297+C300+C303+C306+C309+C312+C315+C318+C321+C324+C327+C330</f>
        <v>104</v>
      </c>
      <c r="D333" s="56">
        <f t="shared" ref="D333:H333" si="27">D294+D297+D300+D303+D306+D309+D312+D315+D318+D321+D324+D327+D330</f>
        <v>350</v>
      </c>
      <c r="E333" s="56">
        <f t="shared" si="27"/>
        <v>471</v>
      </c>
      <c r="F333" s="56">
        <f t="shared" si="27"/>
        <v>929</v>
      </c>
      <c r="G333" s="56">
        <f t="shared" si="27"/>
        <v>228</v>
      </c>
      <c r="H333" s="56">
        <f t="shared" si="27"/>
        <v>2082</v>
      </c>
    </row>
    <row r="334" spans="1:8" x14ac:dyDescent="0.3">
      <c r="A334" s="183"/>
      <c r="B334" s="57" t="s">
        <v>1</v>
      </c>
      <c r="C334" s="56">
        <f t="shared" ref="C334:H334" si="28">C295+C298+C301+C304+C307+C310+C313+C316+C319+C322+C325+C328+C331</f>
        <v>16173</v>
      </c>
      <c r="D334" s="56">
        <f t="shared" si="28"/>
        <v>34154</v>
      </c>
      <c r="E334" s="56">
        <f t="shared" si="28"/>
        <v>19875</v>
      </c>
      <c r="F334" s="56">
        <f t="shared" si="28"/>
        <v>25873</v>
      </c>
      <c r="G334" s="56">
        <f t="shared" si="28"/>
        <v>3586</v>
      </c>
      <c r="H334" s="56">
        <f t="shared" si="28"/>
        <v>99661</v>
      </c>
    </row>
    <row r="335" spans="1:8" x14ac:dyDescent="0.3">
      <c r="A335" s="183"/>
      <c r="B335" s="57" t="s">
        <v>2</v>
      </c>
      <c r="C335" s="56">
        <f t="shared" ref="C335:H335" si="29">C296+C299+C302+C305+C308+C311+C314+C317+C320+C323+C326+C329+C332</f>
        <v>33405</v>
      </c>
      <c r="D335" s="56">
        <f t="shared" si="29"/>
        <v>66488</v>
      </c>
      <c r="E335" s="56">
        <f t="shared" si="29"/>
        <v>38464</v>
      </c>
      <c r="F335" s="56">
        <f t="shared" si="29"/>
        <v>49075</v>
      </c>
      <c r="G335" s="56">
        <f t="shared" si="29"/>
        <v>6991</v>
      </c>
      <c r="H335" s="56">
        <f t="shared" si="29"/>
        <v>194423</v>
      </c>
    </row>
    <row r="336" spans="1:8" x14ac:dyDescent="0.3">
      <c r="A336" s="185" t="s">
        <v>290</v>
      </c>
      <c r="B336" s="185"/>
      <c r="C336" s="185"/>
      <c r="D336" s="185"/>
      <c r="E336" s="185"/>
      <c r="F336" s="185"/>
      <c r="G336" s="9"/>
      <c r="H336" s="9"/>
    </row>
    <row r="339" spans="1:8" s="118" customFormat="1" ht="17.100000000000001" customHeight="1" x14ac:dyDescent="0.3">
      <c r="A339" s="184" t="s">
        <v>267</v>
      </c>
      <c r="B339" s="184"/>
      <c r="C339" s="184"/>
      <c r="D339" s="184"/>
      <c r="E339" s="184"/>
      <c r="F339" s="184"/>
      <c r="G339" s="184"/>
      <c r="H339" s="184"/>
    </row>
    <row r="340" spans="1:8" s="118" customFormat="1" ht="17.100000000000001" customHeight="1" x14ac:dyDescent="0.3">
      <c r="A340" s="184" t="s">
        <v>281</v>
      </c>
      <c r="B340" s="184"/>
      <c r="C340" s="184"/>
      <c r="D340" s="184"/>
      <c r="E340" s="184"/>
      <c r="F340" s="184"/>
      <c r="G340" s="184"/>
      <c r="H340" s="184"/>
    </row>
    <row r="341" spans="1:8" s="118" customFormat="1" ht="17.100000000000001" customHeight="1" x14ac:dyDescent="0.3">
      <c r="A341" s="122" t="s">
        <v>162</v>
      </c>
      <c r="B341" s="121"/>
      <c r="C341" s="121" t="s">
        <v>158</v>
      </c>
      <c r="D341" s="121" t="s">
        <v>159</v>
      </c>
      <c r="E341" s="121" t="s">
        <v>160</v>
      </c>
      <c r="F341" s="121" t="s">
        <v>161</v>
      </c>
      <c r="G341" s="121" t="s">
        <v>3</v>
      </c>
      <c r="H341" s="121" t="s">
        <v>4</v>
      </c>
    </row>
    <row r="342" spans="1:8" x14ac:dyDescent="0.3">
      <c r="A342" s="182" t="s">
        <v>26</v>
      </c>
      <c r="B342" s="6" t="s">
        <v>0</v>
      </c>
      <c r="C342" s="7">
        <v>1</v>
      </c>
      <c r="D342" s="7">
        <v>3</v>
      </c>
      <c r="E342" s="7">
        <v>11</v>
      </c>
      <c r="F342" s="7">
        <v>9</v>
      </c>
      <c r="G342" s="7">
        <v>5</v>
      </c>
      <c r="H342" s="8">
        <f>SUM(C342:G342)</f>
        <v>29</v>
      </c>
    </row>
    <row r="343" spans="1:8" x14ac:dyDescent="0.3">
      <c r="A343" s="182"/>
      <c r="B343" s="6" t="s">
        <v>1</v>
      </c>
      <c r="C343" s="7">
        <v>17</v>
      </c>
      <c r="D343" s="7">
        <v>68</v>
      </c>
      <c r="E343" s="7">
        <v>361</v>
      </c>
      <c r="F343" s="7">
        <v>235</v>
      </c>
      <c r="G343" s="7">
        <v>87</v>
      </c>
      <c r="H343" s="8">
        <f t="shared" ref="H343:H380" si="30">SUM(C343:G343)</f>
        <v>768</v>
      </c>
    </row>
    <row r="344" spans="1:8" x14ac:dyDescent="0.3">
      <c r="A344" s="182"/>
      <c r="B344" s="6" t="s">
        <v>2</v>
      </c>
      <c r="C344" s="7">
        <v>39</v>
      </c>
      <c r="D344" s="7">
        <v>96</v>
      </c>
      <c r="E344" s="7">
        <v>706</v>
      </c>
      <c r="F344" s="7">
        <v>420</v>
      </c>
      <c r="G344" s="7">
        <v>143</v>
      </c>
      <c r="H344" s="8">
        <f t="shared" si="30"/>
        <v>1404</v>
      </c>
    </row>
    <row r="345" spans="1:8" x14ac:dyDescent="0.3">
      <c r="A345" s="181" t="s">
        <v>27</v>
      </c>
      <c r="B345" s="9" t="s">
        <v>0</v>
      </c>
      <c r="C345" s="10">
        <v>17</v>
      </c>
      <c r="D345" s="10">
        <v>88</v>
      </c>
      <c r="E345" s="10">
        <v>82</v>
      </c>
      <c r="F345" s="10">
        <v>124</v>
      </c>
      <c r="G345" s="10">
        <v>51</v>
      </c>
      <c r="H345" s="11">
        <f>SUM(C345:G345)</f>
        <v>362</v>
      </c>
    </row>
    <row r="346" spans="1:8" x14ac:dyDescent="0.3">
      <c r="A346" s="181"/>
      <c r="B346" s="9" t="s">
        <v>1</v>
      </c>
      <c r="C346" s="10">
        <v>568</v>
      </c>
      <c r="D346" s="10">
        <v>2224</v>
      </c>
      <c r="E346" s="10">
        <v>1618</v>
      </c>
      <c r="F346" s="10">
        <v>2887</v>
      </c>
      <c r="G346" s="10">
        <v>795</v>
      </c>
      <c r="H346" s="11">
        <f t="shared" ref="H346:H347" si="31">SUM(C346:G346)</f>
        <v>8092</v>
      </c>
    </row>
    <row r="347" spans="1:8" x14ac:dyDescent="0.3">
      <c r="A347" s="181"/>
      <c r="B347" s="9" t="s">
        <v>2</v>
      </c>
      <c r="C347" s="10">
        <v>1161</v>
      </c>
      <c r="D347" s="10">
        <v>4216</v>
      </c>
      <c r="E347" s="10">
        <v>3167</v>
      </c>
      <c r="F347" s="10">
        <v>5548</v>
      </c>
      <c r="G347" s="10">
        <v>1590</v>
      </c>
      <c r="H347" s="11">
        <f t="shared" si="31"/>
        <v>15682</v>
      </c>
    </row>
    <row r="348" spans="1:8" x14ac:dyDescent="0.3">
      <c r="A348" s="182" t="s">
        <v>28</v>
      </c>
      <c r="B348" s="6" t="s">
        <v>0</v>
      </c>
      <c r="C348" s="7">
        <v>1</v>
      </c>
      <c r="D348" s="7">
        <v>4</v>
      </c>
      <c r="E348" s="7">
        <v>18</v>
      </c>
      <c r="F348" s="7">
        <v>86</v>
      </c>
      <c r="G348" s="7">
        <v>10</v>
      </c>
      <c r="H348" s="8">
        <f t="shared" si="30"/>
        <v>119</v>
      </c>
    </row>
    <row r="349" spans="1:8" x14ac:dyDescent="0.3">
      <c r="A349" s="182"/>
      <c r="B349" s="6" t="s">
        <v>1</v>
      </c>
      <c r="C349" s="7">
        <v>64</v>
      </c>
      <c r="D349" s="7">
        <v>145</v>
      </c>
      <c r="E349" s="7">
        <v>611</v>
      </c>
      <c r="F349" s="7">
        <v>1743</v>
      </c>
      <c r="G349" s="7">
        <v>151</v>
      </c>
      <c r="H349" s="8">
        <f t="shared" si="30"/>
        <v>2714</v>
      </c>
    </row>
    <row r="350" spans="1:8" x14ac:dyDescent="0.3">
      <c r="A350" s="182"/>
      <c r="B350" s="6" t="s">
        <v>2</v>
      </c>
      <c r="C350" s="7">
        <v>175</v>
      </c>
      <c r="D350" s="7">
        <v>286</v>
      </c>
      <c r="E350" s="7">
        <v>1158</v>
      </c>
      <c r="F350" s="7">
        <v>3262</v>
      </c>
      <c r="G350" s="7">
        <v>291</v>
      </c>
      <c r="H350" s="8">
        <f t="shared" si="30"/>
        <v>5172</v>
      </c>
    </row>
    <row r="351" spans="1:8" x14ac:dyDescent="0.3">
      <c r="A351" s="181" t="s">
        <v>29</v>
      </c>
      <c r="B351" s="9" t="s">
        <v>0</v>
      </c>
      <c r="C351" s="10">
        <v>2</v>
      </c>
      <c r="D351" s="10">
        <v>9</v>
      </c>
      <c r="E351" s="10">
        <v>32</v>
      </c>
      <c r="F351" s="10">
        <v>74</v>
      </c>
      <c r="G351" s="10">
        <v>4</v>
      </c>
      <c r="H351" s="11">
        <f t="shared" si="30"/>
        <v>121</v>
      </c>
    </row>
    <row r="352" spans="1:8" x14ac:dyDescent="0.3">
      <c r="A352" s="181"/>
      <c r="B352" s="9" t="s">
        <v>1</v>
      </c>
      <c r="C352" s="10">
        <v>364</v>
      </c>
      <c r="D352" s="10">
        <v>262</v>
      </c>
      <c r="E352" s="10">
        <v>1007</v>
      </c>
      <c r="F352" s="10">
        <v>1546</v>
      </c>
      <c r="G352" s="10">
        <v>41</v>
      </c>
      <c r="H352" s="11">
        <f t="shared" si="30"/>
        <v>3220</v>
      </c>
    </row>
    <row r="353" spans="1:8" x14ac:dyDescent="0.3">
      <c r="A353" s="181"/>
      <c r="B353" s="9" t="s">
        <v>2</v>
      </c>
      <c r="C353" s="10">
        <v>750</v>
      </c>
      <c r="D353" s="10">
        <v>517</v>
      </c>
      <c r="E353" s="10">
        <v>1890</v>
      </c>
      <c r="F353" s="10">
        <v>2863</v>
      </c>
      <c r="G353" s="10">
        <v>72</v>
      </c>
      <c r="H353" s="11">
        <f t="shared" si="30"/>
        <v>6092</v>
      </c>
    </row>
    <row r="354" spans="1:8" x14ac:dyDescent="0.3">
      <c r="A354" s="182" t="s">
        <v>30</v>
      </c>
      <c r="B354" s="6" t="s">
        <v>0</v>
      </c>
      <c r="C354" s="7">
        <v>0</v>
      </c>
      <c r="D354" s="7">
        <v>1</v>
      </c>
      <c r="E354" s="7">
        <v>2</v>
      </c>
      <c r="F354" s="7">
        <v>6</v>
      </c>
      <c r="G354" s="7">
        <v>1</v>
      </c>
      <c r="H354" s="8">
        <f t="shared" si="30"/>
        <v>10</v>
      </c>
    </row>
    <row r="355" spans="1:8" x14ac:dyDescent="0.3">
      <c r="A355" s="182"/>
      <c r="B355" s="6" t="s">
        <v>1</v>
      </c>
      <c r="C355" s="7">
        <v>0</v>
      </c>
      <c r="D355" s="7">
        <v>35</v>
      </c>
      <c r="E355" s="7">
        <v>38</v>
      </c>
      <c r="F355" s="7">
        <v>160</v>
      </c>
      <c r="G355" s="7">
        <v>16</v>
      </c>
      <c r="H355" s="8">
        <f t="shared" si="30"/>
        <v>249</v>
      </c>
    </row>
    <row r="356" spans="1:8" x14ac:dyDescent="0.3">
      <c r="A356" s="182"/>
      <c r="B356" s="6" t="s">
        <v>2</v>
      </c>
      <c r="C356" s="7">
        <v>0</v>
      </c>
      <c r="D356" s="7">
        <v>68</v>
      </c>
      <c r="E356" s="7">
        <v>64</v>
      </c>
      <c r="F356" s="7">
        <v>311</v>
      </c>
      <c r="G356" s="7">
        <v>32</v>
      </c>
      <c r="H356" s="8">
        <f t="shared" si="30"/>
        <v>475</v>
      </c>
    </row>
    <row r="357" spans="1:8" x14ac:dyDescent="0.3">
      <c r="A357" s="181" t="s">
        <v>31</v>
      </c>
      <c r="B357" s="9" t="s">
        <v>0</v>
      </c>
      <c r="C357" s="10">
        <v>23</v>
      </c>
      <c r="D357" s="10">
        <v>42</v>
      </c>
      <c r="E357" s="10">
        <v>51</v>
      </c>
      <c r="F357" s="10">
        <v>148</v>
      </c>
      <c r="G357" s="10">
        <v>6</v>
      </c>
      <c r="H357" s="11">
        <f t="shared" si="30"/>
        <v>270</v>
      </c>
    </row>
    <row r="358" spans="1:8" x14ac:dyDescent="0.3">
      <c r="A358" s="181"/>
      <c r="B358" s="9" t="s">
        <v>1</v>
      </c>
      <c r="C358" s="10">
        <v>4710</v>
      </c>
      <c r="D358" s="10">
        <v>9227</v>
      </c>
      <c r="E358" s="10">
        <v>3412</v>
      </c>
      <c r="F358" s="10">
        <v>5831</v>
      </c>
      <c r="G358" s="10">
        <v>102</v>
      </c>
      <c r="H358" s="11">
        <f t="shared" si="30"/>
        <v>23282</v>
      </c>
    </row>
    <row r="359" spans="1:8" x14ac:dyDescent="0.3">
      <c r="A359" s="181"/>
      <c r="B359" s="9" t="s">
        <v>2</v>
      </c>
      <c r="C359" s="10">
        <v>10044</v>
      </c>
      <c r="D359" s="10">
        <v>18257</v>
      </c>
      <c r="E359" s="10">
        <v>6723</v>
      </c>
      <c r="F359" s="10">
        <v>10925</v>
      </c>
      <c r="G359" s="10">
        <v>200</v>
      </c>
      <c r="H359" s="11">
        <f t="shared" si="30"/>
        <v>46149</v>
      </c>
    </row>
    <row r="360" spans="1:8" x14ac:dyDescent="0.3">
      <c r="A360" s="182" t="s">
        <v>32</v>
      </c>
      <c r="B360" s="6" t="s">
        <v>0</v>
      </c>
      <c r="C360" s="7">
        <v>0</v>
      </c>
      <c r="D360" s="7">
        <v>3</v>
      </c>
      <c r="E360" s="7">
        <v>14</v>
      </c>
      <c r="F360" s="7">
        <v>48</v>
      </c>
      <c r="G360" s="7">
        <v>12</v>
      </c>
      <c r="H360" s="8">
        <f t="shared" si="30"/>
        <v>77</v>
      </c>
    </row>
    <row r="361" spans="1:8" x14ac:dyDescent="0.3">
      <c r="A361" s="182"/>
      <c r="B361" s="6" t="s">
        <v>1</v>
      </c>
      <c r="C361" s="7">
        <v>0</v>
      </c>
      <c r="D361" s="7">
        <v>90</v>
      </c>
      <c r="E361" s="7">
        <v>188</v>
      </c>
      <c r="F361" s="7">
        <v>933</v>
      </c>
      <c r="G361" s="7">
        <v>168</v>
      </c>
      <c r="H361" s="8">
        <f t="shared" si="30"/>
        <v>1379</v>
      </c>
    </row>
    <row r="362" spans="1:8" x14ac:dyDescent="0.3">
      <c r="A362" s="182"/>
      <c r="B362" s="6" t="s">
        <v>2</v>
      </c>
      <c r="C362" s="7">
        <v>0</v>
      </c>
      <c r="D362" s="7">
        <v>158</v>
      </c>
      <c r="E362" s="7">
        <v>365</v>
      </c>
      <c r="F362" s="7">
        <v>1810</v>
      </c>
      <c r="G362" s="7">
        <v>320</v>
      </c>
      <c r="H362" s="8">
        <f t="shared" si="30"/>
        <v>2653</v>
      </c>
    </row>
    <row r="363" spans="1:8" x14ac:dyDescent="0.3">
      <c r="A363" s="181" t="s">
        <v>33</v>
      </c>
      <c r="B363" s="9" t="s">
        <v>0</v>
      </c>
      <c r="C363" s="10">
        <v>12</v>
      </c>
      <c r="D363" s="10">
        <v>51</v>
      </c>
      <c r="E363" s="10">
        <v>30</v>
      </c>
      <c r="F363" s="10">
        <v>39</v>
      </c>
      <c r="G363" s="10">
        <v>38</v>
      </c>
      <c r="H363" s="11">
        <f t="shared" si="30"/>
        <v>170</v>
      </c>
    </row>
    <row r="364" spans="1:8" x14ac:dyDescent="0.3">
      <c r="A364" s="181"/>
      <c r="B364" s="9" t="s">
        <v>1</v>
      </c>
      <c r="C364" s="10">
        <v>1023</v>
      </c>
      <c r="D364" s="10">
        <v>1823</v>
      </c>
      <c r="E364" s="10">
        <v>1166</v>
      </c>
      <c r="F364" s="10">
        <v>928</v>
      </c>
      <c r="G364" s="10">
        <v>534</v>
      </c>
      <c r="H364" s="11">
        <f t="shared" si="30"/>
        <v>5474</v>
      </c>
    </row>
    <row r="365" spans="1:8" x14ac:dyDescent="0.3">
      <c r="A365" s="181"/>
      <c r="B365" s="9" t="s">
        <v>2</v>
      </c>
      <c r="C365" s="10">
        <v>2070</v>
      </c>
      <c r="D365" s="10">
        <v>3583</v>
      </c>
      <c r="E365" s="10">
        <v>2295</v>
      </c>
      <c r="F365" s="10">
        <v>1839</v>
      </c>
      <c r="G365" s="10">
        <v>1065</v>
      </c>
      <c r="H365" s="11">
        <f t="shared" si="30"/>
        <v>10852</v>
      </c>
    </row>
    <row r="366" spans="1:8" x14ac:dyDescent="0.3">
      <c r="A366" s="182" t="s">
        <v>34</v>
      </c>
      <c r="B366" s="6" t="s">
        <v>0</v>
      </c>
      <c r="C366" s="7">
        <v>2</v>
      </c>
      <c r="D366" s="7">
        <v>11</v>
      </c>
      <c r="E366" s="7">
        <v>24</v>
      </c>
      <c r="F366" s="7">
        <v>93</v>
      </c>
      <c r="G366" s="7">
        <v>25</v>
      </c>
      <c r="H366" s="8">
        <f t="shared" si="30"/>
        <v>155</v>
      </c>
    </row>
    <row r="367" spans="1:8" x14ac:dyDescent="0.3">
      <c r="A367" s="182"/>
      <c r="B367" s="6" t="s">
        <v>1</v>
      </c>
      <c r="C367" s="7">
        <v>59</v>
      </c>
      <c r="D367" s="7">
        <v>382</v>
      </c>
      <c r="E367" s="7">
        <v>950</v>
      </c>
      <c r="F367" s="7">
        <v>1697</v>
      </c>
      <c r="G367" s="7">
        <v>326</v>
      </c>
      <c r="H367" s="8">
        <f t="shared" si="30"/>
        <v>3414</v>
      </c>
    </row>
    <row r="368" spans="1:8" x14ac:dyDescent="0.3">
      <c r="A368" s="182"/>
      <c r="B368" s="6" t="s">
        <v>2</v>
      </c>
      <c r="C368" s="7">
        <v>118</v>
      </c>
      <c r="D368" s="7">
        <v>807</v>
      </c>
      <c r="E368" s="7">
        <v>1890</v>
      </c>
      <c r="F368" s="7">
        <v>3294</v>
      </c>
      <c r="G368" s="7">
        <v>648</v>
      </c>
      <c r="H368" s="8">
        <f t="shared" si="30"/>
        <v>6757</v>
      </c>
    </row>
    <row r="369" spans="1:8" x14ac:dyDescent="0.3">
      <c r="A369" s="181" t="s">
        <v>35</v>
      </c>
      <c r="B369" s="9" t="s">
        <v>0</v>
      </c>
      <c r="C369" s="10">
        <v>2</v>
      </c>
      <c r="D369" s="10">
        <v>15</v>
      </c>
      <c r="E369" s="10">
        <v>20</v>
      </c>
      <c r="F369" s="10">
        <v>85</v>
      </c>
      <c r="G369" s="10">
        <v>23</v>
      </c>
      <c r="H369" s="11">
        <f t="shared" si="30"/>
        <v>145</v>
      </c>
    </row>
    <row r="370" spans="1:8" x14ac:dyDescent="0.3">
      <c r="A370" s="181"/>
      <c r="B370" s="9" t="s">
        <v>1</v>
      </c>
      <c r="C370" s="10">
        <v>96</v>
      </c>
      <c r="D370" s="10">
        <v>611</v>
      </c>
      <c r="E370" s="10">
        <v>650</v>
      </c>
      <c r="F370" s="10">
        <v>1794</v>
      </c>
      <c r="G370" s="10">
        <v>331</v>
      </c>
      <c r="H370" s="11">
        <f t="shared" si="30"/>
        <v>3482</v>
      </c>
    </row>
    <row r="371" spans="1:8" x14ac:dyDescent="0.3">
      <c r="A371" s="181"/>
      <c r="B371" s="9" t="s">
        <v>2</v>
      </c>
      <c r="C371" s="10">
        <v>180</v>
      </c>
      <c r="D371" s="10">
        <v>1152</v>
      </c>
      <c r="E371" s="10">
        <v>1215</v>
      </c>
      <c r="F371" s="10">
        <v>3440</v>
      </c>
      <c r="G371" s="10">
        <v>662</v>
      </c>
      <c r="H371" s="11">
        <f t="shared" si="30"/>
        <v>6649</v>
      </c>
    </row>
    <row r="372" spans="1:8" x14ac:dyDescent="0.3">
      <c r="A372" s="182" t="s">
        <v>36</v>
      </c>
      <c r="B372" s="6" t="s">
        <v>0</v>
      </c>
      <c r="C372" s="7">
        <v>32</v>
      </c>
      <c r="D372" s="7">
        <v>113</v>
      </c>
      <c r="E372" s="7">
        <v>151</v>
      </c>
      <c r="F372" s="7">
        <v>184</v>
      </c>
      <c r="G372" s="7">
        <v>50</v>
      </c>
      <c r="H372" s="8">
        <f t="shared" si="30"/>
        <v>530</v>
      </c>
    </row>
    <row r="373" spans="1:8" x14ac:dyDescent="0.3">
      <c r="A373" s="182"/>
      <c r="B373" s="6" t="s">
        <v>1</v>
      </c>
      <c r="C373" s="7">
        <v>7954</v>
      </c>
      <c r="D373" s="7">
        <v>19343</v>
      </c>
      <c r="E373" s="7">
        <v>8911</v>
      </c>
      <c r="F373" s="7">
        <v>7280</v>
      </c>
      <c r="G373" s="7">
        <v>998</v>
      </c>
      <c r="H373" s="8">
        <f t="shared" si="30"/>
        <v>44486</v>
      </c>
    </row>
    <row r="374" spans="1:8" x14ac:dyDescent="0.3">
      <c r="A374" s="182"/>
      <c r="B374" s="6" t="s">
        <v>2</v>
      </c>
      <c r="C374" s="7">
        <v>16393</v>
      </c>
      <c r="D374" s="7">
        <v>37305</v>
      </c>
      <c r="E374" s="7">
        <v>17104</v>
      </c>
      <c r="F374" s="7">
        <v>13724</v>
      </c>
      <c r="G374" s="7">
        <v>1925</v>
      </c>
      <c r="H374" s="8">
        <f t="shared" si="30"/>
        <v>86451</v>
      </c>
    </row>
    <row r="375" spans="1:8" x14ac:dyDescent="0.3">
      <c r="A375" s="181" t="s">
        <v>37</v>
      </c>
      <c r="B375" s="9" t="s">
        <v>0</v>
      </c>
      <c r="C375" s="10">
        <v>3</v>
      </c>
      <c r="D375" s="10">
        <v>8</v>
      </c>
      <c r="E375" s="10">
        <v>9</v>
      </c>
      <c r="F375" s="10">
        <v>23</v>
      </c>
      <c r="G375" s="10">
        <v>1</v>
      </c>
      <c r="H375" s="11">
        <f t="shared" si="30"/>
        <v>44</v>
      </c>
    </row>
    <row r="376" spans="1:8" x14ac:dyDescent="0.3">
      <c r="A376" s="181"/>
      <c r="B376" s="9" t="s">
        <v>1</v>
      </c>
      <c r="C376" s="10">
        <v>28</v>
      </c>
      <c r="D376" s="10">
        <v>377</v>
      </c>
      <c r="E376" s="10">
        <v>280</v>
      </c>
      <c r="F376" s="10">
        <v>518</v>
      </c>
      <c r="G376" s="10">
        <v>11</v>
      </c>
      <c r="H376" s="11">
        <f t="shared" si="30"/>
        <v>1214</v>
      </c>
    </row>
    <row r="377" spans="1:8" x14ac:dyDescent="0.3">
      <c r="A377" s="181"/>
      <c r="B377" s="9" t="s">
        <v>2</v>
      </c>
      <c r="C377" s="10">
        <v>56</v>
      </c>
      <c r="D377" s="10">
        <v>707</v>
      </c>
      <c r="E377" s="10">
        <v>530</v>
      </c>
      <c r="F377" s="10">
        <v>990</v>
      </c>
      <c r="G377" s="10">
        <v>17</v>
      </c>
      <c r="H377" s="11">
        <f t="shared" si="30"/>
        <v>2300</v>
      </c>
    </row>
    <row r="378" spans="1:8" x14ac:dyDescent="0.3">
      <c r="A378" s="182" t="s">
        <v>38</v>
      </c>
      <c r="B378" s="6" t="s">
        <v>0</v>
      </c>
      <c r="C378" s="7">
        <v>0</v>
      </c>
      <c r="D378" s="7">
        <v>4</v>
      </c>
      <c r="E378" s="7">
        <v>13</v>
      </c>
      <c r="F378" s="7">
        <v>19</v>
      </c>
      <c r="G378" s="7">
        <v>5</v>
      </c>
      <c r="H378" s="8">
        <f t="shared" si="30"/>
        <v>41</v>
      </c>
    </row>
    <row r="379" spans="1:8" x14ac:dyDescent="0.3">
      <c r="A379" s="182"/>
      <c r="B379" s="6" t="s">
        <v>1</v>
      </c>
      <c r="C379" s="7">
        <v>0</v>
      </c>
      <c r="D379" s="7">
        <v>276</v>
      </c>
      <c r="E379" s="7">
        <v>297</v>
      </c>
      <c r="F379" s="7">
        <v>533</v>
      </c>
      <c r="G379" s="7">
        <v>62</v>
      </c>
      <c r="H379" s="8">
        <f t="shared" si="30"/>
        <v>1168</v>
      </c>
    </row>
    <row r="380" spans="1:8" x14ac:dyDescent="0.3">
      <c r="A380" s="182"/>
      <c r="B380" s="6" t="s">
        <v>2</v>
      </c>
      <c r="C380" s="7">
        <v>0</v>
      </c>
      <c r="D380" s="7">
        <v>511</v>
      </c>
      <c r="E380" s="7">
        <v>576</v>
      </c>
      <c r="F380" s="7">
        <v>1005</v>
      </c>
      <c r="G380" s="7">
        <v>98</v>
      </c>
      <c r="H380" s="8">
        <f t="shared" si="30"/>
        <v>2190</v>
      </c>
    </row>
    <row r="381" spans="1:8" x14ac:dyDescent="0.3">
      <c r="A381" s="183" t="s">
        <v>4</v>
      </c>
      <c r="B381" s="57" t="s">
        <v>0</v>
      </c>
      <c r="C381" s="56">
        <f>C342+C345+C348+C351+C354+C357+C360+C363+C366+C369+C372+C375+C378</f>
        <v>95</v>
      </c>
      <c r="D381" s="56">
        <f t="shared" ref="D381:H381" si="32">D342+D345+D348+D351+D354+D357+D360+D363+D366+D369+D372+D375+D378</f>
        <v>352</v>
      </c>
      <c r="E381" s="56">
        <f t="shared" si="32"/>
        <v>457</v>
      </c>
      <c r="F381" s="56">
        <f t="shared" si="32"/>
        <v>938</v>
      </c>
      <c r="G381" s="56">
        <f t="shared" si="32"/>
        <v>231</v>
      </c>
      <c r="H381" s="56">
        <f t="shared" si="32"/>
        <v>2073</v>
      </c>
    </row>
    <row r="382" spans="1:8" x14ac:dyDescent="0.3">
      <c r="A382" s="183"/>
      <c r="B382" s="57" t="s">
        <v>1</v>
      </c>
      <c r="C382" s="56">
        <f t="shared" ref="C382:H382" si="33">C343+C346+C349+C352+C355+C358+C361+C364+C367+C370+C373+C376+C379</f>
        <v>14883</v>
      </c>
      <c r="D382" s="56">
        <f t="shared" si="33"/>
        <v>34863</v>
      </c>
      <c r="E382" s="56">
        <f t="shared" si="33"/>
        <v>19489</v>
      </c>
      <c r="F382" s="56">
        <f t="shared" si="33"/>
        <v>26085</v>
      </c>
      <c r="G382" s="56">
        <f t="shared" si="33"/>
        <v>3622</v>
      </c>
      <c r="H382" s="56">
        <f t="shared" si="33"/>
        <v>98942</v>
      </c>
    </row>
    <row r="383" spans="1:8" x14ac:dyDescent="0.3">
      <c r="A383" s="183"/>
      <c r="B383" s="57" t="s">
        <v>2</v>
      </c>
      <c r="C383" s="56">
        <f t="shared" ref="C383:H383" si="34">C344+C347+C350+C353+C356+C359+C362+C365+C368+C371+C374+C377+C380</f>
        <v>30986</v>
      </c>
      <c r="D383" s="56">
        <f t="shared" si="34"/>
        <v>67663</v>
      </c>
      <c r="E383" s="56">
        <f t="shared" si="34"/>
        <v>37683</v>
      </c>
      <c r="F383" s="56">
        <f t="shared" si="34"/>
        <v>49431</v>
      </c>
      <c r="G383" s="56">
        <f t="shared" si="34"/>
        <v>7063</v>
      </c>
      <c r="H383" s="56">
        <f t="shared" si="34"/>
        <v>192826</v>
      </c>
    </row>
    <row r="384" spans="1:8" x14ac:dyDescent="0.3">
      <c r="A384" s="185" t="s">
        <v>290</v>
      </c>
      <c r="B384" s="185"/>
      <c r="C384" s="185"/>
      <c r="D384" s="185"/>
      <c r="E384" s="185"/>
      <c r="F384" s="185"/>
      <c r="G384" s="112"/>
      <c r="H384" s="9"/>
    </row>
    <row r="387" spans="1:8" s="118" customFormat="1" ht="17.100000000000001" customHeight="1" x14ac:dyDescent="0.3">
      <c r="A387" s="184" t="s">
        <v>267</v>
      </c>
      <c r="B387" s="184"/>
      <c r="C387" s="184"/>
      <c r="D387" s="184"/>
      <c r="E387" s="184"/>
      <c r="F387" s="184"/>
      <c r="G387" s="184"/>
      <c r="H387" s="184"/>
    </row>
    <row r="388" spans="1:8" s="118" customFormat="1" ht="17.100000000000001" customHeight="1" x14ac:dyDescent="0.3">
      <c r="A388" s="184" t="s">
        <v>280</v>
      </c>
      <c r="B388" s="184"/>
      <c r="C388" s="184"/>
      <c r="D388" s="184"/>
      <c r="E388" s="184"/>
      <c r="F388" s="184"/>
      <c r="G388" s="184"/>
      <c r="H388" s="184"/>
    </row>
    <row r="389" spans="1:8" s="118" customFormat="1" ht="17.100000000000001" customHeight="1" x14ac:dyDescent="0.3">
      <c r="A389" s="122" t="s">
        <v>162</v>
      </c>
      <c r="B389" s="121"/>
      <c r="C389" s="121" t="s">
        <v>158</v>
      </c>
      <c r="D389" s="121" t="s">
        <v>159</v>
      </c>
      <c r="E389" s="121" t="s">
        <v>160</v>
      </c>
      <c r="F389" s="121" t="s">
        <v>161</v>
      </c>
      <c r="G389" s="121" t="s">
        <v>3</v>
      </c>
      <c r="H389" s="121" t="s">
        <v>4</v>
      </c>
    </row>
    <row r="390" spans="1:8" x14ac:dyDescent="0.3">
      <c r="A390" s="182" t="s">
        <v>26</v>
      </c>
      <c r="B390" s="6" t="s">
        <v>0</v>
      </c>
      <c r="C390" s="7">
        <v>1</v>
      </c>
      <c r="D390" s="7">
        <v>3</v>
      </c>
      <c r="E390" s="7">
        <v>9</v>
      </c>
      <c r="F390" s="7">
        <v>11</v>
      </c>
      <c r="G390" s="7">
        <v>5</v>
      </c>
      <c r="H390" s="8">
        <f>SUM(C390:G390)</f>
        <v>29</v>
      </c>
    </row>
    <row r="391" spans="1:8" x14ac:dyDescent="0.3">
      <c r="A391" s="182"/>
      <c r="B391" s="6" t="s">
        <v>1</v>
      </c>
      <c r="C391" s="7">
        <v>17</v>
      </c>
      <c r="D391" s="7">
        <v>68</v>
      </c>
      <c r="E391" s="7">
        <v>270</v>
      </c>
      <c r="F391" s="7">
        <v>326</v>
      </c>
      <c r="G391" s="7">
        <v>89</v>
      </c>
      <c r="H391" s="8">
        <f t="shared" ref="H391:H392" si="35">SUM(C391:G391)</f>
        <v>770</v>
      </c>
    </row>
    <row r="392" spans="1:8" x14ac:dyDescent="0.3">
      <c r="A392" s="182"/>
      <c r="B392" s="6" t="s">
        <v>2</v>
      </c>
      <c r="C392" s="7">
        <v>39</v>
      </c>
      <c r="D392" s="7">
        <v>96</v>
      </c>
      <c r="E392" s="7">
        <v>520</v>
      </c>
      <c r="F392" s="7">
        <v>598</v>
      </c>
      <c r="G392" s="7">
        <v>148</v>
      </c>
      <c r="H392" s="8">
        <f t="shared" si="35"/>
        <v>1401</v>
      </c>
    </row>
    <row r="393" spans="1:8" x14ac:dyDescent="0.3">
      <c r="A393" s="181" t="s">
        <v>27</v>
      </c>
      <c r="B393" s="9" t="s">
        <v>0</v>
      </c>
      <c r="C393" s="10">
        <v>15</v>
      </c>
      <c r="D393" s="10">
        <v>86</v>
      </c>
      <c r="E393" s="10">
        <v>78</v>
      </c>
      <c r="F393" s="10">
        <v>121</v>
      </c>
      <c r="G393" s="10">
        <v>55</v>
      </c>
      <c r="H393" s="11">
        <v>355</v>
      </c>
    </row>
    <row r="394" spans="1:8" x14ac:dyDescent="0.3">
      <c r="A394" s="181"/>
      <c r="B394" s="9" t="s">
        <v>1</v>
      </c>
      <c r="C394" s="10">
        <v>453</v>
      </c>
      <c r="D394" s="10">
        <v>2191</v>
      </c>
      <c r="E394" s="10">
        <v>1516</v>
      </c>
      <c r="F394" s="10">
        <v>2796</v>
      </c>
      <c r="G394" s="10">
        <v>880</v>
      </c>
      <c r="H394" s="11">
        <v>7836</v>
      </c>
    </row>
    <row r="395" spans="1:8" x14ac:dyDescent="0.3">
      <c r="A395" s="181"/>
      <c r="B395" s="9" t="s">
        <v>2</v>
      </c>
      <c r="C395" s="10">
        <v>902</v>
      </c>
      <c r="D395" s="10">
        <v>4148</v>
      </c>
      <c r="E395" s="10">
        <v>2955</v>
      </c>
      <c r="F395" s="10">
        <v>5399</v>
      </c>
      <c r="G395" s="10">
        <v>1751</v>
      </c>
      <c r="H395" s="11">
        <v>15155</v>
      </c>
    </row>
    <row r="396" spans="1:8" x14ac:dyDescent="0.3">
      <c r="A396" s="182" t="s">
        <v>28</v>
      </c>
      <c r="B396" s="6" t="s">
        <v>0</v>
      </c>
      <c r="C396" s="7">
        <v>1</v>
      </c>
      <c r="D396" s="7">
        <v>5</v>
      </c>
      <c r="E396" s="7">
        <v>17</v>
      </c>
      <c r="F396" s="7">
        <v>92</v>
      </c>
      <c r="G396" s="7">
        <v>12</v>
      </c>
      <c r="H396" s="8">
        <v>127</v>
      </c>
    </row>
    <row r="397" spans="1:8" x14ac:dyDescent="0.3">
      <c r="A397" s="182"/>
      <c r="B397" s="6" t="s">
        <v>1</v>
      </c>
      <c r="C397" s="7">
        <v>64</v>
      </c>
      <c r="D397" s="7">
        <v>160</v>
      </c>
      <c r="E397" s="7">
        <v>597</v>
      </c>
      <c r="F397" s="7">
        <v>1848</v>
      </c>
      <c r="G397" s="7">
        <v>175</v>
      </c>
      <c r="H397" s="8">
        <v>2844</v>
      </c>
    </row>
    <row r="398" spans="1:8" x14ac:dyDescent="0.3">
      <c r="A398" s="182"/>
      <c r="B398" s="6" t="s">
        <v>2</v>
      </c>
      <c r="C398" s="7">
        <v>175</v>
      </c>
      <c r="D398" s="7">
        <v>314</v>
      </c>
      <c r="E398" s="7">
        <v>1133</v>
      </c>
      <c r="F398" s="7">
        <v>3452</v>
      </c>
      <c r="G398" s="7">
        <v>347</v>
      </c>
      <c r="H398" s="8">
        <v>5421</v>
      </c>
    </row>
    <row r="399" spans="1:8" x14ac:dyDescent="0.3">
      <c r="A399" s="181" t="s">
        <v>29</v>
      </c>
      <c r="B399" s="9" t="s">
        <v>0</v>
      </c>
      <c r="C399" s="10">
        <v>1</v>
      </c>
      <c r="D399" s="10">
        <v>9</v>
      </c>
      <c r="E399" s="10">
        <v>31</v>
      </c>
      <c r="F399" s="10">
        <v>73</v>
      </c>
      <c r="G399" s="10">
        <v>4</v>
      </c>
      <c r="H399" s="11">
        <v>118</v>
      </c>
    </row>
    <row r="400" spans="1:8" x14ac:dyDescent="0.3">
      <c r="A400" s="181"/>
      <c r="B400" s="9" t="s">
        <v>1</v>
      </c>
      <c r="C400" s="10">
        <v>139</v>
      </c>
      <c r="D400" s="10">
        <v>243</v>
      </c>
      <c r="E400" s="10">
        <v>997</v>
      </c>
      <c r="F400" s="10">
        <v>1534</v>
      </c>
      <c r="G400" s="10">
        <v>41</v>
      </c>
      <c r="H400" s="11">
        <v>2954</v>
      </c>
    </row>
    <row r="401" spans="1:8" x14ac:dyDescent="0.3">
      <c r="A401" s="181"/>
      <c r="B401" s="9" t="s">
        <v>2</v>
      </c>
      <c r="C401" s="10">
        <v>300</v>
      </c>
      <c r="D401" s="10">
        <v>472</v>
      </c>
      <c r="E401" s="10">
        <v>1874</v>
      </c>
      <c r="F401" s="10">
        <v>2839</v>
      </c>
      <c r="G401" s="10">
        <v>72</v>
      </c>
      <c r="H401" s="11">
        <v>5557</v>
      </c>
    </row>
    <row r="402" spans="1:8" x14ac:dyDescent="0.3">
      <c r="A402" s="182" t="s">
        <v>30</v>
      </c>
      <c r="B402" s="6" t="s">
        <v>0</v>
      </c>
      <c r="C402" s="7">
        <v>0</v>
      </c>
      <c r="D402" s="7">
        <v>1</v>
      </c>
      <c r="E402" s="7">
        <v>1</v>
      </c>
      <c r="F402" s="7">
        <v>6</v>
      </c>
      <c r="G402" s="7">
        <v>1</v>
      </c>
      <c r="H402" s="8">
        <v>9</v>
      </c>
    </row>
    <row r="403" spans="1:8" x14ac:dyDescent="0.3">
      <c r="A403" s="182"/>
      <c r="B403" s="6" t="s">
        <v>1</v>
      </c>
      <c r="C403" s="7">
        <v>0</v>
      </c>
      <c r="D403" s="7">
        <v>35</v>
      </c>
      <c r="E403" s="7">
        <v>20</v>
      </c>
      <c r="F403" s="7">
        <v>160</v>
      </c>
      <c r="G403" s="7">
        <v>16</v>
      </c>
      <c r="H403" s="8">
        <v>231</v>
      </c>
    </row>
    <row r="404" spans="1:8" x14ac:dyDescent="0.3">
      <c r="A404" s="182"/>
      <c r="B404" s="6" t="s">
        <v>2</v>
      </c>
      <c r="C404" s="7">
        <v>0</v>
      </c>
      <c r="D404" s="7">
        <v>68</v>
      </c>
      <c r="E404" s="7">
        <v>34</v>
      </c>
      <c r="F404" s="7">
        <v>311</v>
      </c>
      <c r="G404" s="7">
        <v>32</v>
      </c>
      <c r="H404" s="8">
        <v>445</v>
      </c>
    </row>
    <row r="405" spans="1:8" x14ac:dyDescent="0.3">
      <c r="A405" s="181" t="s">
        <v>31</v>
      </c>
      <c r="B405" s="9" t="s">
        <v>0</v>
      </c>
      <c r="C405" s="10">
        <v>20</v>
      </c>
      <c r="D405" s="10">
        <v>42</v>
      </c>
      <c r="E405" s="10">
        <v>51</v>
      </c>
      <c r="F405" s="10">
        <v>151</v>
      </c>
      <c r="G405" s="10">
        <v>5</v>
      </c>
      <c r="H405" s="11">
        <v>269</v>
      </c>
    </row>
    <row r="406" spans="1:8" x14ac:dyDescent="0.3">
      <c r="A406" s="181"/>
      <c r="B406" s="9" t="s">
        <v>1</v>
      </c>
      <c r="C406" s="10">
        <v>3948</v>
      </c>
      <c r="D406" s="10">
        <v>9213</v>
      </c>
      <c r="E406" s="10">
        <v>3411</v>
      </c>
      <c r="F406" s="10">
        <v>5896</v>
      </c>
      <c r="G406" s="10">
        <v>80</v>
      </c>
      <c r="H406" s="11">
        <v>22548</v>
      </c>
    </row>
    <row r="407" spans="1:8" x14ac:dyDescent="0.3">
      <c r="A407" s="181"/>
      <c r="B407" s="9" t="s">
        <v>2</v>
      </c>
      <c r="C407" s="10">
        <v>8469</v>
      </c>
      <c r="D407" s="10">
        <v>18248</v>
      </c>
      <c r="E407" s="10">
        <v>6732</v>
      </c>
      <c r="F407" s="10">
        <v>11035</v>
      </c>
      <c r="G407" s="10">
        <v>158</v>
      </c>
      <c r="H407" s="11">
        <v>44642</v>
      </c>
    </row>
    <row r="408" spans="1:8" x14ac:dyDescent="0.3">
      <c r="A408" s="182" t="s">
        <v>32</v>
      </c>
      <c r="B408" s="6" t="s">
        <v>0</v>
      </c>
      <c r="C408" s="7">
        <v>0</v>
      </c>
      <c r="D408" s="7">
        <v>3</v>
      </c>
      <c r="E408" s="7">
        <v>13</v>
      </c>
      <c r="F408" s="7">
        <v>47</v>
      </c>
      <c r="G408" s="7">
        <v>12</v>
      </c>
      <c r="H408" s="8">
        <v>75</v>
      </c>
    </row>
    <row r="409" spans="1:8" x14ac:dyDescent="0.3">
      <c r="A409" s="182"/>
      <c r="B409" s="6" t="s">
        <v>1</v>
      </c>
      <c r="C409" s="7">
        <v>0</v>
      </c>
      <c r="D409" s="7">
        <v>90</v>
      </c>
      <c r="E409" s="7">
        <v>184</v>
      </c>
      <c r="F409" s="7">
        <v>896</v>
      </c>
      <c r="G409" s="7">
        <v>168</v>
      </c>
      <c r="H409" s="8">
        <v>1338</v>
      </c>
    </row>
    <row r="410" spans="1:8" x14ac:dyDescent="0.3">
      <c r="A410" s="182"/>
      <c r="B410" s="6" t="s">
        <v>2</v>
      </c>
      <c r="C410" s="7">
        <v>0</v>
      </c>
      <c r="D410" s="7">
        <v>158</v>
      </c>
      <c r="E410" s="7">
        <v>357</v>
      </c>
      <c r="F410" s="7">
        <v>1733</v>
      </c>
      <c r="G410" s="7">
        <v>320</v>
      </c>
      <c r="H410" s="8">
        <v>2568</v>
      </c>
    </row>
    <row r="411" spans="1:8" x14ac:dyDescent="0.3">
      <c r="A411" s="181" t="s">
        <v>33</v>
      </c>
      <c r="B411" s="9" t="s">
        <v>0</v>
      </c>
      <c r="C411" s="10">
        <v>12</v>
      </c>
      <c r="D411" s="10">
        <v>48</v>
      </c>
      <c r="E411" s="10">
        <v>27</v>
      </c>
      <c r="F411" s="10">
        <v>41</v>
      </c>
      <c r="G411" s="10">
        <v>37</v>
      </c>
      <c r="H411" s="11">
        <f>SUM(C411:G411)</f>
        <v>165</v>
      </c>
    </row>
    <row r="412" spans="1:8" x14ac:dyDescent="0.3">
      <c r="A412" s="181"/>
      <c r="B412" s="9" t="s">
        <v>1</v>
      </c>
      <c r="C412" s="10">
        <v>996</v>
      </c>
      <c r="D412" s="10">
        <v>1730</v>
      </c>
      <c r="E412" s="10">
        <v>1054</v>
      </c>
      <c r="F412" s="10">
        <v>1007</v>
      </c>
      <c r="G412" s="10">
        <v>517</v>
      </c>
      <c r="H412" s="11">
        <f t="shared" ref="H412:H413" si="36">SUM(C412:G412)</f>
        <v>5304</v>
      </c>
    </row>
    <row r="413" spans="1:8" x14ac:dyDescent="0.3">
      <c r="A413" s="181"/>
      <c r="B413" s="9" t="s">
        <v>2</v>
      </c>
      <c r="C413" s="10">
        <v>2013</v>
      </c>
      <c r="D413" s="10">
        <v>3415</v>
      </c>
      <c r="E413" s="10">
        <v>2055</v>
      </c>
      <c r="F413" s="10">
        <v>2008</v>
      </c>
      <c r="G413" s="10">
        <v>1028</v>
      </c>
      <c r="H413" s="11">
        <f t="shared" si="36"/>
        <v>10519</v>
      </c>
    </row>
    <row r="414" spans="1:8" x14ac:dyDescent="0.3">
      <c r="A414" s="182" t="s">
        <v>34</v>
      </c>
      <c r="B414" s="6" t="s">
        <v>0</v>
      </c>
      <c r="C414" s="7">
        <v>1</v>
      </c>
      <c r="D414" s="7">
        <v>9</v>
      </c>
      <c r="E414" s="7">
        <v>22</v>
      </c>
      <c r="F414" s="7">
        <v>89</v>
      </c>
      <c r="G414" s="7">
        <v>26</v>
      </c>
      <c r="H414" s="8">
        <v>147</v>
      </c>
    </row>
    <row r="415" spans="1:8" x14ac:dyDescent="0.3">
      <c r="A415" s="182"/>
      <c r="B415" s="6" t="s">
        <v>1</v>
      </c>
      <c r="C415" s="7">
        <v>42</v>
      </c>
      <c r="D415" s="7">
        <v>255</v>
      </c>
      <c r="E415" s="7">
        <v>973</v>
      </c>
      <c r="F415" s="7">
        <v>1604</v>
      </c>
      <c r="G415" s="7">
        <v>336</v>
      </c>
      <c r="H415" s="8">
        <v>3210</v>
      </c>
    </row>
    <row r="416" spans="1:8" x14ac:dyDescent="0.3">
      <c r="A416" s="182"/>
      <c r="B416" s="6" t="s">
        <v>2</v>
      </c>
      <c r="C416" s="7">
        <v>87</v>
      </c>
      <c r="D416" s="7">
        <v>530</v>
      </c>
      <c r="E416" s="7">
        <v>1897</v>
      </c>
      <c r="F416" s="7">
        <v>3093</v>
      </c>
      <c r="G416" s="7">
        <v>667</v>
      </c>
      <c r="H416" s="8">
        <v>6274</v>
      </c>
    </row>
    <row r="417" spans="1:8" x14ac:dyDescent="0.3">
      <c r="A417" s="181" t="s">
        <v>35</v>
      </c>
      <c r="B417" s="9" t="s">
        <v>0</v>
      </c>
      <c r="C417" s="10">
        <v>2</v>
      </c>
      <c r="D417" s="10">
        <v>15</v>
      </c>
      <c r="E417" s="10">
        <v>20</v>
      </c>
      <c r="F417" s="10">
        <v>87</v>
      </c>
      <c r="G417" s="10">
        <v>23</v>
      </c>
      <c r="H417" s="11">
        <v>147</v>
      </c>
    </row>
    <row r="418" spans="1:8" x14ac:dyDescent="0.3">
      <c r="A418" s="181"/>
      <c r="B418" s="9" t="s">
        <v>1</v>
      </c>
      <c r="C418" s="10">
        <v>96</v>
      </c>
      <c r="D418" s="10">
        <v>708</v>
      </c>
      <c r="E418" s="10">
        <v>653</v>
      </c>
      <c r="F418" s="10">
        <v>1825</v>
      </c>
      <c r="G418" s="10">
        <v>331</v>
      </c>
      <c r="H418" s="11">
        <v>3613</v>
      </c>
    </row>
    <row r="419" spans="1:8" x14ac:dyDescent="0.3">
      <c r="A419" s="181"/>
      <c r="B419" s="9" t="s">
        <v>2</v>
      </c>
      <c r="C419" s="10">
        <v>180</v>
      </c>
      <c r="D419" s="10">
        <v>1318</v>
      </c>
      <c r="E419" s="10">
        <v>1228</v>
      </c>
      <c r="F419" s="10">
        <v>3491</v>
      </c>
      <c r="G419" s="10">
        <v>662</v>
      </c>
      <c r="H419" s="11">
        <v>6879</v>
      </c>
    </row>
    <row r="420" spans="1:8" x14ac:dyDescent="0.3">
      <c r="A420" s="182" t="s">
        <v>36</v>
      </c>
      <c r="B420" s="6" t="s">
        <v>0</v>
      </c>
      <c r="C420" s="7">
        <v>33</v>
      </c>
      <c r="D420" s="7">
        <v>109</v>
      </c>
      <c r="E420" s="7">
        <v>148</v>
      </c>
      <c r="F420" s="7">
        <v>182</v>
      </c>
      <c r="G420" s="7">
        <v>55</v>
      </c>
      <c r="H420" s="8">
        <v>527</v>
      </c>
    </row>
    <row r="421" spans="1:8" x14ac:dyDescent="0.3">
      <c r="A421" s="182"/>
      <c r="B421" s="6" t="s">
        <v>1</v>
      </c>
      <c r="C421" s="7">
        <v>8419</v>
      </c>
      <c r="D421" s="7">
        <v>19265</v>
      </c>
      <c r="E421" s="7">
        <v>8842</v>
      </c>
      <c r="F421" s="7">
        <v>7246</v>
      </c>
      <c r="G421" s="7">
        <v>1043</v>
      </c>
      <c r="H421" s="8">
        <v>44815</v>
      </c>
    </row>
    <row r="422" spans="1:8" x14ac:dyDescent="0.3">
      <c r="A422" s="182"/>
      <c r="B422" s="6" t="s">
        <v>2</v>
      </c>
      <c r="C422" s="7">
        <v>17071</v>
      </c>
      <c r="D422" s="7">
        <v>36998</v>
      </c>
      <c r="E422" s="7">
        <v>16932</v>
      </c>
      <c r="F422" s="7">
        <v>13665</v>
      </c>
      <c r="G422" s="7">
        <v>2014</v>
      </c>
      <c r="H422" s="8">
        <v>86680</v>
      </c>
    </row>
    <row r="423" spans="1:8" x14ac:dyDescent="0.3">
      <c r="A423" s="181" t="s">
        <v>37</v>
      </c>
      <c r="B423" s="9" t="s">
        <v>0</v>
      </c>
      <c r="C423" s="10">
        <v>3</v>
      </c>
      <c r="D423" s="10">
        <v>8</v>
      </c>
      <c r="E423" s="10">
        <v>10</v>
      </c>
      <c r="F423" s="10">
        <v>24</v>
      </c>
      <c r="G423" s="10">
        <v>3</v>
      </c>
      <c r="H423" s="11">
        <f>SUM(C423:G423)</f>
        <v>48</v>
      </c>
    </row>
    <row r="424" spans="1:8" x14ac:dyDescent="0.3">
      <c r="A424" s="181"/>
      <c r="B424" s="9" t="s">
        <v>1</v>
      </c>
      <c r="C424" s="10">
        <v>28</v>
      </c>
      <c r="D424" s="10">
        <v>377</v>
      </c>
      <c r="E424" s="10">
        <v>290</v>
      </c>
      <c r="F424" s="10">
        <v>533</v>
      </c>
      <c r="G424" s="10">
        <v>35</v>
      </c>
      <c r="H424" s="11">
        <f t="shared" ref="H424:H425" si="37">SUM(C424:G424)</f>
        <v>1263</v>
      </c>
    </row>
    <row r="425" spans="1:8" x14ac:dyDescent="0.3">
      <c r="A425" s="181"/>
      <c r="B425" s="9" t="s">
        <v>2</v>
      </c>
      <c r="C425" s="10">
        <v>56</v>
      </c>
      <c r="D425" s="10">
        <v>707</v>
      </c>
      <c r="E425" s="10">
        <v>547</v>
      </c>
      <c r="F425" s="10">
        <v>1014</v>
      </c>
      <c r="G425" s="10">
        <v>57</v>
      </c>
      <c r="H425" s="11">
        <f t="shared" si="37"/>
        <v>2381</v>
      </c>
    </row>
    <row r="426" spans="1:8" x14ac:dyDescent="0.3">
      <c r="A426" s="182" t="s">
        <v>38</v>
      </c>
      <c r="B426" s="6" t="s">
        <v>0</v>
      </c>
      <c r="C426" s="7">
        <v>0</v>
      </c>
      <c r="D426" s="7">
        <v>4</v>
      </c>
      <c r="E426" s="7">
        <v>13</v>
      </c>
      <c r="F426" s="7">
        <v>18</v>
      </c>
      <c r="G426" s="7">
        <v>5</v>
      </c>
      <c r="H426" s="8">
        <f>SUM(C426:G426)</f>
        <v>40</v>
      </c>
    </row>
    <row r="427" spans="1:8" x14ac:dyDescent="0.3">
      <c r="A427" s="182"/>
      <c r="B427" s="6" t="s">
        <v>1</v>
      </c>
      <c r="C427" s="7">
        <v>0</v>
      </c>
      <c r="D427" s="7">
        <v>276</v>
      </c>
      <c r="E427" s="7">
        <v>297</v>
      </c>
      <c r="F427" s="7">
        <v>521</v>
      </c>
      <c r="G427" s="7">
        <v>62</v>
      </c>
      <c r="H427" s="8">
        <f t="shared" ref="H427:H428" si="38">SUM(C427:G427)</f>
        <v>1156</v>
      </c>
    </row>
    <row r="428" spans="1:8" x14ac:dyDescent="0.3">
      <c r="A428" s="182"/>
      <c r="B428" s="6" t="s">
        <v>2</v>
      </c>
      <c r="C428" s="7">
        <v>0</v>
      </c>
      <c r="D428" s="7">
        <v>511</v>
      </c>
      <c r="E428" s="7">
        <v>576</v>
      </c>
      <c r="F428" s="7">
        <v>970</v>
      </c>
      <c r="G428" s="7">
        <v>98</v>
      </c>
      <c r="H428" s="8">
        <f t="shared" si="38"/>
        <v>2155</v>
      </c>
    </row>
    <row r="429" spans="1:8" x14ac:dyDescent="0.3">
      <c r="A429" s="183" t="s">
        <v>4</v>
      </c>
      <c r="B429" s="57" t="s">
        <v>0</v>
      </c>
      <c r="C429" s="56">
        <f>C390+C393+C396+C399+C402+C405+C408+C411+C414+C417+C420+C423+C426</f>
        <v>89</v>
      </c>
      <c r="D429" s="56">
        <f t="shared" ref="D429:H429" si="39">D390+D393+D396+D399+D402+D405+D408+D411+D414+D417+D420+D423+D426</f>
        <v>342</v>
      </c>
      <c r="E429" s="56">
        <f t="shared" si="39"/>
        <v>440</v>
      </c>
      <c r="F429" s="56">
        <f t="shared" si="39"/>
        <v>942</v>
      </c>
      <c r="G429" s="56">
        <f t="shared" si="39"/>
        <v>243</v>
      </c>
      <c r="H429" s="56">
        <f t="shared" si="39"/>
        <v>2056</v>
      </c>
    </row>
    <row r="430" spans="1:8" x14ac:dyDescent="0.3">
      <c r="A430" s="183"/>
      <c r="B430" s="57" t="s">
        <v>1</v>
      </c>
      <c r="C430" s="56">
        <f t="shared" ref="C430:H430" si="40">C391+C394+C397+C400+C403+C406+C409+C412+C415+C418+C421+C424+C427</f>
        <v>14202</v>
      </c>
      <c r="D430" s="56">
        <f t="shared" si="40"/>
        <v>34611</v>
      </c>
      <c r="E430" s="56">
        <f t="shared" si="40"/>
        <v>19104</v>
      </c>
      <c r="F430" s="56">
        <f t="shared" si="40"/>
        <v>26192</v>
      </c>
      <c r="G430" s="56">
        <f t="shared" si="40"/>
        <v>3773</v>
      </c>
      <c r="H430" s="56">
        <f t="shared" si="40"/>
        <v>97882</v>
      </c>
    </row>
    <row r="431" spans="1:8" x14ac:dyDescent="0.3">
      <c r="A431" s="183"/>
      <c r="B431" s="57" t="s">
        <v>2</v>
      </c>
      <c r="C431" s="56">
        <f t="shared" ref="C431:H431" si="41">C392+C395+C398+C401+C404+C407+C410+C413+C416+C419+C422+C425+C428</f>
        <v>29292</v>
      </c>
      <c r="D431" s="56">
        <f t="shared" si="41"/>
        <v>66983</v>
      </c>
      <c r="E431" s="56">
        <f t="shared" si="41"/>
        <v>36840</v>
      </c>
      <c r="F431" s="56">
        <f t="shared" si="41"/>
        <v>49608</v>
      </c>
      <c r="G431" s="56">
        <f t="shared" si="41"/>
        <v>7354</v>
      </c>
      <c r="H431" s="56">
        <f t="shared" si="41"/>
        <v>190077</v>
      </c>
    </row>
    <row r="432" spans="1:8" x14ac:dyDescent="0.3">
      <c r="A432" s="185" t="s">
        <v>290</v>
      </c>
      <c r="B432" s="185"/>
      <c r="C432" s="185"/>
      <c r="D432" s="185"/>
      <c r="E432" s="185"/>
      <c r="F432" s="185"/>
      <c r="G432" s="112"/>
      <c r="H432" s="9"/>
    </row>
    <row r="435" spans="1:8" s="118" customFormat="1" ht="17.100000000000001" customHeight="1" x14ac:dyDescent="0.3">
      <c r="A435" s="184" t="s">
        <v>267</v>
      </c>
      <c r="B435" s="184"/>
      <c r="C435" s="184"/>
      <c r="D435" s="184"/>
      <c r="E435" s="184"/>
      <c r="F435" s="184"/>
      <c r="G435" s="184"/>
      <c r="H435" s="184"/>
    </row>
    <row r="436" spans="1:8" s="118" customFormat="1" ht="17.100000000000001" customHeight="1" x14ac:dyDescent="0.3">
      <c r="A436" s="184" t="s">
        <v>279</v>
      </c>
      <c r="B436" s="184"/>
      <c r="C436" s="184"/>
      <c r="D436" s="184"/>
      <c r="E436" s="184"/>
      <c r="F436" s="184"/>
      <c r="G436" s="184"/>
      <c r="H436" s="184"/>
    </row>
    <row r="437" spans="1:8" s="118" customFormat="1" ht="17.100000000000001" customHeight="1" x14ac:dyDescent="0.3">
      <c r="A437" s="122" t="s">
        <v>162</v>
      </c>
      <c r="B437" s="121"/>
      <c r="C437" s="121" t="s">
        <v>158</v>
      </c>
      <c r="D437" s="121" t="s">
        <v>159</v>
      </c>
      <c r="E437" s="121" t="s">
        <v>160</v>
      </c>
      <c r="F437" s="121" t="s">
        <v>161</v>
      </c>
      <c r="G437" s="121" t="s">
        <v>3</v>
      </c>
      <c r="H437" s="121" t="s">
        <v>4</v>
      </c>
    </row>
    <row r="438" spans="1:8" x14ac:dyDescent="0.3">
      <c r="A438" s="182" t="s">
        <v>26</v>
      </c>
      <c r="B438" s="6" t="s">
        <v>0</v>
      </c>
      <c r="C438" s="7">
        <v>1</v>
      </c>
      <c r="D438" s="7">
        <v>3</v>
      </c>
      <c r="E438" s="7">
        <v>10</v>
      </c>
      <c r="F438" s="7">
        <v>10</v>
      </c>
      <c r="G438" s="7">
        <v>5</v>
      </c>
      <c r="H438" s="8">
        <f>SUM(C438:G438)</f>
        <v>29</v>
      </c>
    </row>
    <row r="439" spans="1:8" x14ac:dyDescent="0.3">
      <c r="A439" s="182"/>
      <c r="B439" s="6" t="s">
        <v>1</v>
      </c>
      <c r="C439" s="7">
        <v>17</v>
      </c>
      <c r="D439" s="7">
        <v>68</v>
      </c>
      <c r="E439" s="7">
        <v>282</v>
      </c>
      <c r="F439" s="7">
        <v>304</v>
      </c>
      <c r="G439" s="7">
        <v>89</v>
      </c>
      <c r="H439" s="8">
        <f t="shared" ref="H439:H440" si="42">SUM(C439:G439)</f>
        <v>760</v>
      </c>
    </row>
    <row r="440" spans="1:8" x14ac:dyDescent="0.3">
      <c r="A440" s="182"/>
      <c r="B440" s="6" t="s">
        <v>2</v>
      </c>
      <c r="C440" s="7">
        <v>39</v>
      </c>
      <c r="D440" s="7">
        <v>96</v>
      </c>
      <c r="E440" s="7">
        <v>539</v>
      </c>
      <c r="F440" s="7">
        <v>554</v>
      </c>
      <c r="G440" s="7">
        <v>148</v>
      </c>
      <c r="H440" s="8">
        <f t="shared" si="42"/>
        <v>1376</v>
      </c>
    </row>
    <row r="441" spans="1:8" x14ac:dyDescent="0.3">
      <c r="A441" s="181" t="s">
        <v>27</v>
      </c>
      <c r="B441" s="9" t="s">
        <v>0</v>
      </c>
      <c r="C441" s="10">
        <v>15</v>
      </c>
      <c r="D441" s="10">
        <v>86</v>
      </c>
      <c r="E441" s="10">
        <v>78</v>
      </c>
      <c r="F441" s="10">
        <v>127</v>
      </c>
      <c r="G441" s="10">
        <v>55</v>
      </c>
      <c r="H441" s="11">
        <v>361</v>
      </c>
    </row>
    <row r="442" spans="1:8" x14ac:dyDescent="0.3">
      <c r="A442" s="181"/>
      <c r="B442" s="9" t="s">
        <v>1</v>
      </c>
      <c r="C442" s="10">
        <v>450</v>
      </c>
      <c r="D442" s="10">
        <v>2179</v>
      </c>
      <c r="E442" s="10">
        <v>1505</v>
      </c>
      <c r="F442" s="10">
        <v>2867</v>
      </c>
      <c r="G442" s="10">
        <v>880</v>
      </c>
      <c r="H442" s="11">
        <v>7881</v>
      </c>
    </row>
    <row r="443" spans="1:8" x14ac:dyDescent="0.3">
      <c r="A443" s="181"/>
      <c r="B443" s="9" t="s">
        <v>2</v>
      </c>
      <c r="C443" s="10">
        <v>897</v>
      </c>
      <c r="D443" s="10">
        <v>4124</v>
      </c>
      <c r="E443" s="10">
        <v>2910</v>
      </c>
      <c r="F443" s="10">
        <v>5534</v>
      </c>
      <c r="G443" s="10">
        <v>1751</v>
      </c>
      <c r="H443" s="11">
        <v>15216</v>
      </c>
    </row>
    <row r="444" spans="1:8" x14ac:dyDescent="0.3">
      <c r="A444" s="182" t="s">
        <v>28</v>
      </c>
      <c r="B444" s="6" t="s">
        <v>0</v>
      </c>
      <c r="C444" s="7">
        <v>1</v>
      </c>
      <c r="D444" s="7">
        <v>5</v>
      </c>
      <c r="E444" s="7">
        <v>17</v>
      </c>
      <c r="F444" s="7">
        <v>92</v>
      </c>
      <c r="G444" s="7">
        <v>12</v>
      </c>
      <c r="H444" s="8">
        <v>127</v>
      </c>
    </row>
    <row r="445" spans="1:8" x14ac:dyDescent="0.3">
      <c r="A445" s="182"/>
      <c r="B445" s="6" t="s">
        <v>1</v>
      </c>
      <c r="C445" s="7">
        <v>64</v>
      </c>
      <c r="D445" s="7">
        <v>160</v>
      </c>
      <c r="E445" s="7">
        <v>597</v>
      </c>
      <c r="F445" s="7">
        <v>1848</v>
      </c>
      <c r="G445" s="7">
        <v>175</v>
      </c>
      <c r="H445" s="8">
        <v>2844</v>
      </c>
    </row>
    <row r="446" spans="1:8" x14ac:dyDescent="0.3">
      <c r="A446" s="182"/>
      <c r="B446" s="6" t="s">
        <v>2</v>
      </c>
      <c r="C446" s="7">
        <v>175</v>
      </c>
      <c r="D446" s="7">
        <v>314</v>
      </c>
      <c r="E446" s="7">
        <v>1133</v>
      </c>
      <c r="F446" s="7">
        <v>3452</v>
      </c>
      <c r="G446" s="7">
        <v>347</v>
      </c>
      <c r="H446" s="8">
        <v>5421</v>
      </c>
    </row>
    <row r="447" spans="1:8" x14ac:dyDescent="0.3">
      <c r="A447" s="181" t="s">
        <v>29</v>
      </c>
      <c r="B447" s="9" t="s">
        <v>0</v>
      </c>
      <c r="C447" s="10">
        <v>1</v>
      </c>
      <c r="D447" s="10">
        <v>9</v>
      </c>
      <c r="E447" s="10">
        <v>31</v>
      </c>
      <c r="F447" s="10">
        <v>73</v>
      </c>
      <c r="G447" s="10">
        <v>4</v>
      </c>
      <c r="H447" s="11">
        <v>118</v>
      </c>
    </row>
    <row r="448" spans="1:8" x14ac:dyDescent="0.3">
      <c r="A448" s="181"/>
      <c r="B448" s="9" t="s">
        <v>1</v>
      </c>
      <c r="C448" s="10">
        <v>139</v>
      </c>
      <c r="D448" s="10">
        <v>243</v>
      </c>
      <c r="E448" s="10">
        <v>997</v>
      </c>
      <c r="F448" s="10">
        <v>1534</v>
      </c>
      <c r="G448" s="10">
        <v>41</v>
      </c>
      <c r="H448" s="11">
        <v>2954</v>
      </c>
    </row>
    <row r="449" spans="1:8" x14ac:dyDescent="0.3">
      <c r="A449" s="181"/>
      <c r="B449" s="9" t="s">
        <v>2</v>
      </c>
      <c r="C449" s="10">
        <v>300</v>
      </c>
      <c r="D449" s="10">
        <v>472</v>
      </c>
      <c r="E449" s="10">
        <v>1874</v>
      </c>
      <c r="F449" s="10">
        <v>2839</v>
      </c>
      <c r="G449" s="10">
        <v>72</v>
      </c>
      <c r="H449" s="11">
        <v>5557</v>
      </c>
    </row>
    <row r="450" spans="1:8" x14ac:dyDescent="0.3">
      <c r="A450" s="182" t="s">
        <v>30</v>
      </c>
      <c r="B450" s="6" t="s">
        <v>0</v>
      </c>
      <c r="C450" s="7">
        <v>0</v>
      </c>
      <c r="D450" s="7">
        <v>1</v>
      </c>
      <c r="E450" s="7">
        <v>1</v>
      </c>
      <c r="F450" s="7">
        <v>6</v>
      </c>
      <c r="G450" s="7">
        <v>1</v>
      </c>
      <c r="H450" s="8">
        <v>9</v>
      </c>
    </row>
    <row r="451" spans="1:8" x14ac:dyDescent="0.3">
      <c r="A451" s="182"/>
      <c r="B451" s="6" t="s">
        <v>1</v>
      </c>
      <c r="C451" s="7">
        <v>0</v>
      </c>
      <c r="D451" s="7">
        <v>35</v>
      </c>
      <c r="E451" s="7">
        <v>20</v>
      </c>
      <c r="F451" s="7">
        <v>160</v>
      </c>
      <c r="G451" s="7">
        <v>16</v>
      </c>
      <c r="H451" s="8">
        <v>231</v>
      </c>
    </row>
    <row r="452" spans="1:8" x14ac:dyDescent="0.3">
      <c r="A452" s="182"/>
      <c r="B452" s="6" t="s">
        <v>2</v>
      </c>
      <c r="C452" s="7">
        <v>0</v>
      </c>
      <c r="D452" s="7">
        <v>68</v>
      </c>
      <c r="E452" s="7">
        <v>34</v>
      </c>
      <c r="F452" s="7">
        <v>311</v>
      </c>
      <c r="G452" s="7">
        <v>32</v>
      </c>
      <c r="H452" s="8">
        <v>445</v>
      </c>
    </row>
    <row r="453" spans="1:8" x14ac:dyDescent="0.3">
      <c r="A453" s="181" t="s">
        <v>31</v>
      </c>
      <c r="B453" s="9" t="s">
        <v>0</v>
      </c>
      <c r="C453" s="10">
        <v>17</v>
      </c>
      <c r="D453" s="10">
        <v>42</v>
      </c>
      <c r="E453" s="10">
        <v>52</v>
      </c>
      <c r="F453" s="10">
        <v>150</v>
      </c>
      <c r="G453" s="10">
        <v>6</v>
      </c>
      <c r="H453" s="11">
        <v>267</v>
      </c>
    </row>
    <row r="454" spans="1:8" x14ac:dyDescent="0.3">
      <c r="A454" s="181"/>
      <c r="B454" s="9" t="s">
        <v>1</v>
      </c>
      <c r="C454" s="10">
        <v>3176</v>
      </c>
      <c r="D454" s="10">
        <v>9276</v>
      </c>
      <c r="E454" s="10">
        <v>3293</v>
      </c>
      <c r="F454" s="10">
        <v>5850</v>
      </c>
      <c r="G454" s="10">
        <v>99</v>
      </c>
      <c r="H454" s="11">
        <v>21694</v>
      </c>
    </row>
    <row r="455" spans="1:8" x14ac:dyDescent="0.3">
      <c r="A455" s="181"/>
      <c r="B455" s="9" t="s">
        <v>2</v>
      </c>
      <c r="C455" s="10">
        <v>6743</v>
      </c>
      <c r="D455" s="10">
        <v>18397</v>
      </c>
      <c r="E455" s="10">
        <v>6447</v>
      </c>
      <c r="F455" s="10">
        <v>10946</v>
      </c>
      <c r="G455" s="10">
        <v>191</v>
      </c>
      <c r="H455" s="11">
        <v>42724</v>
      </c>
    </row>
    <row r="456" spans="1:8" x14ac:dyDescent="0.3">
      <c r="A456" s="182" t="s">
        <v>32</v>
      </c>
      <c r="B456" s="6" t="s">
        <v>0</v>
      </c>
      <c r="C456" s="7">
        <v>0</v>
      </c>
      <c r="D456" s="7">
        <v>3</v>
      </c>
      <c r="E456" s="7">
        <v>13</v>
      </c>
      <c r="F456" s="7">
        <v>47</v>
      </c>
      <c r="G456" s="7">
        <v>12</v>
      </c>
      <c r="H456" s="8">
        <f>SUM(C456:G456)</f>
        <v>75</v>
      </c>
    </row>
    <row r="457" spans="1:8" x14ac:dyDescent="0.3">
      <c r="A457" s="182"/>
      <c r="B457" s="6" t="s">
        <v>1</v>
      </c>
      <c r="C457" s="7">
        <v>0</v>
      </c>
      <c r="D457" s="7">
        <v>90</v>
      </c>
      <c r="E457" s="7">
        <v>184</v>
      </c>
      <c r="F457" s="7">
        <v>896</v>
      </c>
      <c r="G457" s="7">
        <v>168</v>
      </c>
      <c r="H457" s="8">
        <f t="shared" ref="H457:H458" si="43">SUM(C457:G457)</f>
        <v>1338</v>
      </c>
    </row>
    <row r="458" spans="1:8" x14ac:dyDescent="0.3">
      <c r="A458" s="182"/>
      <c r="B458" s="6" t="s">
        <v>2</v>
      </c>
      <c r="C458" s="7">
        <v>0</v>
      </c>
      <c r="D458" s="7">
        <v>158</v>
      </c>
      <c r="E458" s="7">
        <v>357</v>
      </c>
      <c r="F458" s="7">
        <v>1733</v>
      </c>
      <c r="G458" s="7">
        <v>320</v>
      </c>
      <c r="H458" s="8">
        <f t="shared" si="43"/>
        <v>2568</v>
      </c>
    </row>
    <row r="459" spans="1:8" x14ac:dyDescent="0.3">
      <c r="A459" s="181" t="s">
        <v>33</v>
      </c>
      <c r="B459" s="9" t="s">
        <v>0</v>
      </c>
      <c r="C459" s="10">
        <v>12</v>
      </c>
      <c r="D459" s="10">
        <v>46</v>
      </c>
      <c r="E459" s="10">
        <v>28</v>
      </c>
      <c r="F459" s="10">
        <v>41</v>
      </c>
      <c r="G459" s="10">
        <v>37</v>
      </c>
      <c r="H459" s="11">
        <f>SUM(C459:G459)</f>
        <v>164</v>
      </c>
    </row>
    <row r="460" spans="1:8" x14ac:dyDescent="0.3">
      <c r="A460" s="181"/>
      <c r="B460" s="9" t="s">
        <v>1</v>
      </c>
      <c r="C460" s="10">
        <v>973</v>
      </c>
      <c r="D460" s="10">
        <v>1647</v>
      </c>
      <c r="E460" s="10">
        <v>1088</v>
      </c>
      <c r="F460" s="10">
        <v>1023</v>
      </c>
      <c r="G460" s="10">
        <v>517</v>
      </c>
      <c r="H460" s="11">
        <f t="shared" ref="H460:H461" si="44">SUM(C460:G460)</f>
        <v>5248</v>
      </c>
    </row>
    <row r="461" spans="1:8" x14ac:dyDescent="0.3">
      <c r="A461" s="181"/>
      <c r="B461" s="9" t="s">
        <v>2</v>
      </c>
      <c r="C461" s="10">
        <v>1959</v>
      </c>
      <c r="D461" s="10">
        <v>3245</v>
      </c>
      <c r="E461" s="10">
        <v>2128</v>
      </c>
      <c r="F461" s="10">
        <v>2026</v>
      </c>
      <c r="G461" s="10">
        <v>1028</v>
      </c>
      <c r="H461" s="11">
        <f t="shared" si="44"/>
        <v>10386</v>
      </c>
    </row>
    <row r="462" spans="1:8" x14ac:dyDescent="0.3">
      <c r="A462" s="182" t="s">
        <v>34</v>
      </c>
      <c r="B462" s="6" t="s">
        <v>0</v>
      </c>
      <c r="C462" s="7">
        <v>1</v>
      </c>
      <c r="D462" s="7">
        <v>8</v>
      </c>
      <c r="E462" s="7">
        <v>21</v>
      </c>
      <c r="F462" s="7">
        <v>90</v>
      </c>
      <c r="G462" s="7">
        <v>26</v>
      </c>
      <c r="H462" s="8">
        <v>146</v>
      </c>
    </row>
    <row r="463" spans="1:8" x14ac:dyDescent="0.3">
      <c r="A463" s="182"/>
      <c r="B463" s="6" t="s">
        <v>1</v>
      </c>
      <c r="C463" s="7">
        <v>42</v>
      </c>
      <c r="D463" s="7">
        <v>234</v>
      </c>
      <c r="E463" s="7">
        <v>917</v>
      </c>
      <c r="F463" s="7">
        <v>1630</v>
      </c>
      <c r="G463" s="7">
        <v>336</v>
      </c>
      <c r="H463" s="8">
        <v>3159</v>
      </c>
    </row>
    <row r="464" spans="1:8" x14ac:dyDescent="0.3">
      <c r="A464" s="182"/>
      <c r="B464" s="6" t="s">
        <v>2</v>
      </c>
      <c r="C464" s="7">
        <v>87</v>
      </c>
      <c r="D464" s="7">
        <v>485</v>
      </c>
      <c r="E464" s="7">
        <v>1797</v>
      </c>
      <c r="F464" s="7">
        <v>3142</v>
      </c>
      <c r="G464" s="7">
        <v>667</v>
      </c>
      <c r="H464" s="8">
        <v>6178</v>
      </c>
    </row>
    <row r="465" spans="1:8" x14ac:dyDescent="0.3">
      <c r="A465" s="181" t="s">
        <v>35</v>
      </c>
      <c r="B465" s="9" t="s">
        <v>0</v>
      </c>
      <c r="C465" s="10">
        <v>2</v>
      </c>
      <c r="D465" s="10">
        <v>15</v>
      </c>
      <c r="E465" s="10">
        <v>20</v>
      </c>
      <c r="F465" s="10">
        <v>87</v>
      </c>
      <c r="G465" s="10">
        <v>23</v>
      </c>
      <c r="H465" s="11">
        <v>147</v>
      </c>
    </row>
    <row r="466" spans="1:8" x14ac:dyDescent="0.3">
      <c r="A466" s="181"/>
      <c r="B466" s="9" t="s">
        <v>1</v>
      </c>
      <c r="C466" s="10">
        <v>96</v>
      </c>
      <c r="D466" s="10">
        <v>717</v>
      </c>
      <c r="E466" s="10">
        <v>656</v>
      </c>
      <c r="F466" s="10">
        <v>1825</v>
      </c>
      <c r="G466" s="10">
        <v>331</v>
      </c>
      <c r="H466" s="11">
        <v>3625</v>
      </c>
    </row>
    <row r="467" spans="1:8" x14ac:dyDescent="0.3">
      <c r="A467" s="181"/>
      <c r="B467" s="9" t="s">
        <v>2</v>
      </c>
      <c r="C467" s="10">
        <v>180</v>
      </c>
      <c r="D467" s="10">
        <v>1338</v>
      </c>
      <c r="E467" s="10">
        <v>1229</v>
      </c>
      <c r="F467" s="10">
        <v>3491</v>
      </c>
      <c r="G467" s="10">
        <v>662</v>
      </c>
      <c r="H467" s="11">
        <v>6900</v>
      </c>
    </row>
    <row r="468" spans="1:8" x14ac:dyDescent="0.3">
      <c r="A468" s="182" t="s">
        <v>36</v>
      </c>
      <c r="B468" s="6" t="s">
        <v>0</v>
      </c>
      <c r="C468" s="7">
        <v>33</v>
      </c>
      <c r="D468" s="7">
        <v>111</v>
      </c>
      <c r="E468" s="7">
        <v>148</v>
      </c>
      <c r="F468" s="7">
        <v>183</v>
      </c>
      <c r="G468" s="7">
        <v>54</v>
      </c>
      <c r="H468" s="8">
        <v>529</v>
      </c>
    </row>
    <row r="469" spans="1:8" x14ac:dyDescent="0.3">
      <c r="A469" s="182"/>
      <c r="B469" s="6" t="s">
        <v>1</v>
      </c>
      <c r="C469" s="7">
        <v>8419</v>
      </c>
      <c r="D469" s="7">
        <v>19310</v>
      </c>
      <c r="E469" s="7">
        <v>8830</v>
      </c>
      <c r="F469" s="7">
        <v>7268</v>
      </c>
      <c r="G469" s="7">
        <v>1033</v>
      </c>
      <c r="H469" s="8">
        <v>44860</v>
      </c>
    </row>
    <row r="470" spans="1:8" x14ac:dyDescent="0.3">
      <c r="A470" s="182"/>
      <c r="B470" s="6" t="s">
        <v>2</v>
      </c>
      <c r="C470" s="7">
        <v>17071</v>
      </c>
      <c r="D470" s="7">
        <v>37074</v>
      </c>
      <c r="E470" s="7">
        <v>16939</v>
      </c>
      <c r="F470" s="7">
        <v>13677</v>
      </c>
      <c r="G470" s="7">
        <v>1993</v>
      </c>
      <c r="H470" s="8">
        <v>86754</v>
      </c>
    </row>
    <row r="471" spans="1:8" x14ac:dyDescent="0.3">
      <c r="A471" s="181" t="s">
        <v>37</v>
      </c>
      <c r="B471" s="9" t="s">
        <v>0</v>
      </c>
      <c r="C471" s="10">
        <v>3</v>
      </c>
      <c r="D471" s="10">
        <v>8</v>
      </c>
      <c r="E471" s="10">
        <v>10</v>
      </c>
      <c r="F471" s="10">
        <v>24</v>
      </c>
      <c r="G471" s="10">
        <v>3</v>
      </c>
      <c r="H471" s="11">
        <f>SUM(C471:G471)</f>
        <v>48</v>
      </c>
    </row>
    <row r="472" spans="1:8" x14ac:dyDescent="0.3">
      <c r="A472" s="181"/>
      <c r="B472" s="9" t="s">
        <v>1</v>
      </c>
      <c r="C472" s="10">
        <v>28</v>
      </c>
      <c r="D472" s="10">
        <v>377</v>
      </c>
      <c r="E472" s="10">
        <v>290</v>
      </c>
      <c r="F472" s="10">
        <v>533</v>
      </c>
      <c r="G472" s="10">
        <v>35</v>
      </c>
      <c r="H472" s="11">
        <f t="shared" ref="H472:H473" si="45">SUM(C472:G472)</f>
        <v>1263</v>
      </c>
    </row>
    <row r="473" spans="1:8" x14ac:dyDescent="0.3">
      <c r="A473" s="181"/>
      <c r="B473" s="9" t="s">
        <v>2</v>
      </c>
      <c r="C473" s="10">
        <v>56</v>
      </c>
      <c r="D473" s="10">
        <v>707</v>
      </c>
      <c r="E473" s="10">
        <v>547</v>
      </c>
      <c r="F473" s="10">
        <v>1014</v>
      </c>
      <c r="G473" s="10">
        <v>57</v>
      </c>
      <c r="H473" s="11">
        <f t="shared" si="45"/>
        <v>2381</v>
      </c>
    </row>
    <row r="474" spans="1:8" x14ac:dyDescent="0.3">
      <c r="A474" s="182" t="s">
        <v>38</v>
      </c>
      <c r="B474" s="6" t="s">
        <v>0</v>
      </c>
      <c r="C474" s="7">
        <v>0</v>
      </c>
      <c r="D474" s="7">
        <v>4</v>
      </c>
      <c r="E474" s="7">
        <v>13</v>
      </c>
      <c r="F474" s="7">
        <v>19</v>
      </c>
      <c r="G474" s="7">
        <v>5</v>
      </c>
      <c r="H474" s="8">
        <f>SUM(C474:G474)</f>
        <v>41</v>
      </c>
    </row>
    <row r="475" spans="1:8" x14ac:dyDescent="0.3">
      <c r="A475" s="182"/>
      <c r="B475" s="6" t="s">
        <v>1</v>
      </c>
      <c r="C475" s="7">
        <v>0</v>
      </c>
      <c r="D475" s="7">
        <v>276</v>
      </c>
      <c r="E475" s="7">
        <v>297</v>
      </c>
      <c r="F475" s="7">
        <v>541</v>
      </c>
      <c r="G475" s="7">
        <v>62</v>
      </c>
      <c r="H475" s="8">
        <f t="shared" ref="H475:H476" si="46">SUM(C475:G475)</f>
        <v>1176</v>
      </c>
    </row>
    <row r="476" spans="1:8" x14ac:dyDescent="0.3">
      <c r="A476" s="182"/>
      <c r="B476" s="6" t="s">
        <v>2</v>
      </c>
      <c r="C476" s="7">
        <v>0</v>
      </c>
      <c r="D476" s="7">
        <v>511</v>
      </c>
      <c r="E476" s="7">
        <v>576</v>
      </c>
      <c r="F476" s="7">
        <v>1008</v>
      </c>
      <c r="G476" s="7">
        <v>98</v>
      </c>
      <c r="H476" s="8">
        <f t="shared" si="46"/>
        <v>2193</v>
      </c>
    </row>
    <row r="477" spans="1:8" x14ac:dyDescent="0.3">
      <c r="A477" s="183" t="s">
        <v>4</v>
      </c>
      <c r="B477" s="57" t="s">
        <v>0</v>
      </c>
      <c r="C477" s="56">
        <f>C438+C441+C444+C447+C450+C453+C456+C459+C462+C465+C468+C471+C474</f>
        <v>86</v>
      </c>
      <c r="D477" s="56">
        <f t="shared" ref="D477:H477" si="47">D438+D441+D444+D447+D450+D453+D456+D459+D462+D465+D468+D471+D474</f>
        <v>341</v>
      </c>
      <c r="E477" s="56">
        <f t="shared" si="47"/>
        <v>442</v>
      </c>
      <c r="F477" s="56">
        <f t="shared" si="47"/>
        <v>949</v>
      </c>
      <c r="G477" s="56">
        <f t="shared" si="47"/>
        <v>243</v>
      </c>
      <c r="H477" s="56">
        <f t="shared" si="47"/>
        <v>2061</v>
      </c>
    </row>
    <row r="478" spans="1:8" x14ac:dyDescent="0.3">
      <c r="A478" s="183"/>
      <c r="B478" s="57" t="s">
        <v>1</v>
      </c>
      <c r="C478" s="56">
        <f t="shared" ref="C478:H478" si="48">C439+C442+C445+C448+C451+C454+C457+C460+C463+C466+C469+C472+C475</f>
        <v>13404</v>
      </c>
      <c r="D478" s="56">
        <f t="shared" si="48"/>
        <v>34612</v>
      </c>
      <c r="E478" s="56">
        <f t="shared" si="48"/>
        <v>18956</v>
      </c>
      <c r="F478" s="56">
        <f t="shared" si="48"/>
        <v>26279</v>
      </c>
      <c r="G478" s="56">
        <f t="shared" si="48"/>
        <v>3782</v>
      </c>
      <c r="H478" s="56">
        <f t="shared" si="48"/>
        <v>97033</v>
      </c>
    </row>
    <row r="479" spans="1:8" x14ac:dyDescent="0.3">
      <c r="A479" s="183"/>
      <c r="B479" s="57" t="s">
        <v>2</v>
      </c>
      <c r="C479" s="56">
        <f t="shared" ref="C479:H479" si="49">C440+C443+C446+C449+C452+C455+C458+C461+C464+C467+C470+C473+C476</f>
        <v>27507</v>
      </c>
      <c r="D479" s="56">
        <f t="shared" si="49"/>
        <v>66989</v>
      </c>
      <c r="E479" s="56">
        <f t="shared" si="49"/>
        <v>36510</v>
      </c>
      <c r="F479" s="56">
        <f t="shared" si="49"/>
        <v>49727</v>
      </c>
      <c r="G479" s="56">
        <f t="shared" si="49"/>
        <v>7366</v>
      </c>
      <c r="H479" s="56">
        <f t="shared" si="49"/>
        <v>188099</v>
      </c>
    </row>
    <row r="480" spans="1:8" x14ac:dyDescent="0.3">
      <c r="A480" s="185" t="s">
        <v>290</v>
      </c>
      <c r="B480" s="185"/>
      <c r="C480" s="185"/>
      <c r="D480" s="185"/>
      <c r="E480" s="185"/>
      <c r="F480" s="185"/>
      <c r="G480" s="112"/>
      <c r="H480" s="9"/>
    </row>
    <row r="483" spans="1:8" s="118" customFormat="1" ht="17.100000000000001" customHeight="1" x14ac:dyDescent="0.3">
      <c r="A483" s="184" t="s">
        <v>267</v>
      </c>
      <c r="B483" s="184"/>
      <c r="C483" s="184"/>
      <c r="D483" s="184"/>
      <c r="E483" s="184"/>
      <c r="F483" s="184"/>
      <c r="G483" s="184"/>
      <c r="H483" s="184"/>
    </row>
    <row r="484" spans="1:8" s="118" customFormat="1" ht="17.100000000000001" customHeight="1" x14ac:dyDescent="0.3">
      <c r="A484" s="184" t="s">
        <v>278</v>
      </c>
      <c r="B484" s="184"/>
      <c r="C484" s="184"/>
      <c r="D484" s="184"/>
      <c r="E484" s="184"/>
      <c r="F484" s="184"/>
      <c r="G484" s="184"/>
      <c r="H484" s="184"/>
    </row>
    <row r="485" spans="1:8" s="118" customFormat="1" ht="17.100000000000001" customHeight="1" x14ac:dyDescent="0.3">
      <c r="A485" s="122" t="s">
        <v>162</v>
      </c>
      <c r="B485" s="121"/>
      <c r="C485" s="121" t="s">
        <v>158</v>
      </c>
      <c r="D485" s="121" t="s">
        <v>159</v>
      </c>
      <c r="E485" s="121" t="s">
        <v>160</v>
      </c>
      <c r="F485" s="121" t="s">
        <v>161</v>
      </c>
      <c r="G485" s="121" t="s">
        <v>3</v>
      </c>
      <c r="H485" s="121" t="s">
        <v>4</v>
      </c>
    </row>
    <row r="486" spans="1:8" x14ac:dyDescent="0.3">
      <c r="A486" s="182" t="s">
        <v>26</v>
      </c>
      <c r="B486" s="6" t="s">
        <v>0</v>
      </c>
      <c r="C486" s="7">
        <v>1</v>
      </c>
      <c r="D486" s="7">
        <v>3</v>
      </c>
      <c r="E486" s="7">
        <v>10</v>
      </c>
      <c r="F486" s="7">
        <v>10</v>
      </c>
      <c r="G486" s="7">
        <v>5</v>
      </c>
      <c r="H486" s="8">
        <f>SUM(C486:G486)</f>
        <v>29</v>
      </c>
    </row>
    <row r="487" spans="1:8" x14ac:dyDescent="0.3">
      <c r="A487" s="182"/>
      <c r="B487" s="6" t="s">
        <v>1</v>
      </c>
      <c r="C487" s="7">
        <v>9</v>
      </c>
      <c r="D487" s="7">
        <v>68</v>
      </c>
      <c r="E487" s="7">
        <v>282</v>
      </c>
      <c r="F487" s="7">
        <v>317</v>
      </c>
      <c r="G487" s="7">
        <v>89</v>
      </c>
      <c r="H487" s="8">
        <f t="shared" ref="H487:H488" si="50">SUM(C487:G487)</f>
        <v>765</v>
      </c>
    </row>
    <row r="488" spans="1:8" x14ac:dyDescent="0.3">
      <c r="A488" s="182"/>
      <c r="B488" s="6" t="s">
        <v>2</v>
      </c>
      <c r="C488" s="7">
        <v>21</v>
      </c>
      <c r="D488" s="7">
        <v>96</v>
      </c>
      <c r="E488" s="7">
        <v>539</v>
      </c>
      <c r="F488" s="7">
        <v>577</v>
      </c>
      <c r="G488" s="7">
        <v>148</v>
      </c>
      <c r="H488" s="8">
        <f t="shared" si="50"/>
        <v>1381</v>
      </c>
    </row>
    <row r="489" spans="1:8" x14ac:dyDescent="0.3">
      <c r="A489" s="181" t="s">
        <v>27</v>
      </c>
      <c r="B489" s="9" t="s">
        <v>0</v>
      </c>
      <c r="C489" s="10">
        <v>12</v>
      </c>
      <c r="D489" s="10">
        <v>79</v>
      </c>
      <c r="E489" s="10">
        <v>73</v>
      </c>
      <c r="F489" s="10">
        <v>120</v>
      </c>
      <c r="G489" s="10">
        <v>58</v>
      </c>
      <c r="H489" s="11">
        <v>342</v>
      </c>
    </row>
    <row r="490" spans="1:8" x14ac:dyDescent="0.3">
      <c r="A490" s="181"/>
      <c r="B490" s="9" t="s">
        <v>1</v>
      </c>
      <c r="C490" s="10">
        <v>341</v>
      </c>
      <c r="D490" s="10">
        <v>2035</v>
      </c>
      <c r="E490" s="10">
        <v>1329</v>
      </c>
      <c r="F490" s="10">
        <v>2778</v>
      </c>
      <c r="G490" s="10">
        <v>922</v>
      </c>
      <c r="H490" s="11">
        <v>7405</v>
      </c>
    </row>
    <row r="491" spans="1:8" x14ac:dyDescent="0.3">
      <c r="A491" s="181"/>
      <c r="B491" s="9" t="s">
        <v>2</v>
      </c>
      <c r="C491" s="10">
        <v>668</v>
      </c>
      <c r="D491" s="10">
        <v>3833</v>
      </c>
      <c r="E491" s="10">
        <v>2561</v>
      </c>
      <c r="F491" s="10">
        <v>5355</v>
      </c>
      <c r="G491" s="10">
        <v>1842</v>
      </c>
      <c r="H491" s="11">
        <v>14259</v>
      </c>
    </row>
    <row r="492" spans="1:8" x14ac:dyDescent="0.3">
      <c r="A492" s="182" t="s">
        <v>28</v>
      </c>
      <c r="B492" s="6" t="s">
        <v>0</v>
      </c>
      <c r="C492" s="7">
        <v>0</v>
      </c>
      <c r="D492" s="7">
        <v>5</v>
      </c>
      <c r="E492" s="7">
        <v>17</v>
      </c>
      <c r="F492" s="7">
        <v>92</v>
      </c>
      <c r="G492" s="7">
        <v>12</v>
      </c>
      <c r="H492" s="8">
        <v>126</v>
      </c>
    </row>
    <row r="493" spans="1:8" x14ac:dyDescent="0.3">
      <c r="A493" s="182"/>
      <c r="B493" s="6" t="s">
        <v>1</v>
      </c>
      <c r="C493" s="7">
        <v>0</v>
      </c>
      <c r="D493" s="7">
        <v>160</v>
      </c>
      <c r="E493" s="7">
        <v>595</v>
      </c>
      <c r="F493" s="7">
        <v>1846</v>
      </c>
      <c r="G493" s="7">
        <v>170</v>
      </c>
      <c r="H493" s="8">
        <v>2771</v>
      </c>
    </row>
    <row r="494" spans="1:8" x14ac:dyDescent="0.3">
      <c r="A494" s="182"/>
      <c r="B494" s="6" t="s">
        <v>2</v>
      </c>
      <c r="C494" s="7">
        <v>0</v>
      </c>
      <c r="D494" s="7">
        <v>314</v>
      </c>
      <c r="E494" s="7">
        <v>1129</v>
      </c>
      <c r="F494" s="7">
        <v>3449</v>
      </c>
      <c r="G494" s="7">
        <v>338</v>
      </c>
      <c r="H494" s="8">
        <v>5230</v>
      </c>
    </row>
    <row r="495" spans="1:8" x14ac:dyDescent="0.3">
      <c r="A495" s="181" t="s">
        <v>29</v>
      </c>
      <c r="B495" s="9" t="s">
        <v>0</v>
      </c>
      <c r="C495" s="10">
        <v>1</v>
      </c>
      <c r="D495" s="10">
        <v>8</v>
      </c>
      <c r="E495" s="10">
        <v>31</v>
      </c>
      <c r="F495" s="10">
        <v>74</v>
      </c>
      <c r="G495" s="10">
        <v>4</v>
      </c>
      <c r="H495" s="11">
        <v>118</v>
      </c>
    </row>
    <row r="496" spans="1:8" x14ac:dyDescent="0.3">
      <c r="A496" s="181"/>
      <c r="B496" s="9" t="s">
        <v>1</v>
      </c>
      <c r="C496" s="10">
        <v>139</v>
      </c>
      <c r="D496" s="10">
        <v>225</v>
      </c>
      <c r="E496" s="10">
        <v>973</v>
      </c>
      <c r="F496" s="10">
        <v>1505</v>
      </c>
      <c r="G496" s="10">
        <v>41</v>
      </c>
      <c r="H496" s="11">
        <v>2883</v>
      </c>
    </row>
    <row r="497" spans="1:8" x14ac:dyDescent="0.3">
      <c r="A497" s="181"/>
      <c r="B497" s="9" t="s">
        <v>2</v>
      </c>
      <c r="C497" s="10">
        <v>300</v>
      </c>
      <c r="D497" s="10">
        <v>432</v>
      </c>
      <c r="E497" s="10">
        <v>1817</v>
      </c>
      <c r="F497" s="10">
        <v>2782</v>
      </c>
      <c r="G497" s="10">
        <v>72</v>
      </c>
      <c r="H497" s="11">
        <v>5403</v>
      </c>
    </row>
    <row r="498" spans="1:8" x14ac:dyDescent="0.3">
      <c r="A498" s="182" t="s">
        <v>30</v>
      </c>
      <c r="B498" s="6" t="s">
        <v>0</v>
      </c>
      <c r="C498" s="7">
        <v>0</v>
      </c>
      <c r="D498" s="7">
        <v>1</v>
      </c>
      <c r="E498" s="7">
        <v>1</v>
      </c>
      <c r="F498" s="7">
        <v>6</v>
      </c>
      <c r="G498" s="7">
        <v>1</v>
      </c>
      <c r="H498" s="8">
        <v>9</v>
      </c>
    </row>
    <row r="499" spans="1:8" x14ac:dyDescent="0.3">
      <c r="A499" s="182"/>
      <c r="B499" s="6" t="s">
        <v>1</v>
      </c>
      <c r="C499" s="7">
        <v>0</v>
      </c>
      <c r="D499" s="7">
        <v>35</v>
      </c>
      <c r="E499" s="7">
        <v>20</v>
      </c>
      <c r="F499" s="7">
        <v>160</v>
      </c>
      <c r="G499" s="7">
        <v>16</v>
      </c>
      <c r="H499" s="8">
        <v>231</v>
      </c>
    </row>
    <row r="500" spans="1:8" x14ac:dyDescent="0.3">
      <c r="A500" s="182"/>
      <c r="B500" s="6" t="s">
        <v>2</v>
      </c>
      <c r="C500" s="7">
        <v>0</v>
      </c>
      <c r="D500" s="7">
        <v>68</v>
      </c>
      <c r="E500" s="7">
        <v>34</v>
      </c>
      <c r="F500" s="7">
        <v>311</v>
      </c>
      <c r="G500" s="7">
        <v>32</v>
      </c>
      <c r="H500" s="8">
        <v>445</v>
      </c>
    </row>
    <row r="501" spans="1:8" x14ac:dyDescent="0.3">
      <c r="A501" s="181" t="s">
        <v>31</v>
      </c>
      <c r="B501" s="9" t="s">
        <v>0</v>
      </c>
      <c r="C501" s="10">
        <v>17</v>
      </c>
      <c r="D501" s="10">
        <v>43</v>
      </c>
      <c r="E501" s="10">
        <v>51</v>
      </c>
      <c r="F501" s="10">
        <v>151</v>
      </c>
      <c r="G501" s="10">
        <v>7</v>
      </c>
      <c r="H501" s="11">
        <v>269</v>
      </c>
    </row>
    <row r="502" spans="1:8" x14ac:dyDescent="0.3">
      <c r="A502" s="181"/>
      <c r="B502" s="9" t="s">
        <v>1</v>
      </c>
      <c r="C502" s="10">
        <v>3144</v>
      </c>
      <c r="D502" s="10">
        <v>9803</v>
      </c>
      <c r="E502" s="10">
        <v>3151</v>
      </c>
      <c r="F502" s="10">
        <v>5812</v>
      </c>
      <c r="G502" s="10">
        <v>107</v>
      </c>
      <c r="H502" s="11">
        <v>22017</v>
      </c>
    </row>
    <row r="503" spans="1:8" x14ac:dyDescent="0.3">
      <c r="A503" s="181"/>
      <c r="B503" s="9" t="s">
        <v>2</v>
      </c>
      <c r="C503" s="10">
        <v>6679</v>
      </c>
      <c r="D503" s="10">
        <v>19426</v>
      </c>
      <c r="E503" s="10">
        <v>6156</v>
      </c>
      <c r="F503" s="10">
        <v>10869</v>
      </c>
      <c r="G503" s="10">
        <v>205</v>
      </c>
      <c r="H503" s="11">
        <v>43335</v>
      </c>
    </row>
    <row r="504" spans="1:8" x14ac:dyDescent="0.3">
      <c r="A504" s="182" t="s">
        <v>32</v>
      </c>
      <c r="B504" s="6" t="s">
        <v>0</v>
      </c>
      <c r="C504" s="7">
        <v>0</v>
      </c>
      <c r="D504" s="7">
        <v>3</v>
      </c>
      <c r="E504" s="7">
        <v>13</v>
      </c>
      <c r="F504" s="7">
        <v>44</v>
      </c>
      <c r="G504" s="7">
        <v>12</v>
      </c>
      <c r="H504" s="8">
        <v>72</v>
      </c>
    </row>
    <row r="505" spans="1:8" x14ac:dyDescent="0.3">
      <c r="A505" s="182"/>
      <c r="B505" s="6" t="s">
        <v>1</v>
      </c>
      <c r="C505" s="7">
        <v>0</v>
      </c>
      <c r="D505" s="7">
        <v>90</v>
      </c>
      <c r="E505" s="7">
        <v>184</v>
      </c>
      <c r="F505" s="7">
        <v>841</v>
      </c>
      <c r="G505" s="7">
        <v>168</v>
      </c>
      <c r="H505" s="8">
        <v>1283</v>
      </c>
    </row>
    <row r="506" spans="1:8" x14ac:dyDescent="0.3">
      <c r="A506" s="182"/>
      <c r="B506" s="6" t="s">
        <v>2</v>
      </c>
      <c r="C506" s="7">
        <v>0</v>
      </c>
      <c r="D506" s="7">
        <v>158</v>
      </c>
      <c r="E506" s="7">
        <v>357</v>
      </c>
      <c r="F506" s="7">
        <v>1624</v>
      </c>
      <c r="G506" s="7">
        <v>320</v>
      </c>
      <c r="H506" s="8">
        <v>2459</v>
      </c>
    </row>
    <row r="507" spans="1:8" x14ac:dyDescent="0.3">
      <c r="A507" s="181" t="s">
        <v>33</v>
      </c>
      <c r="B507" s="9" t="s">
        <v>0</v>
      </c>
      <c r="C507" s="10">
        <v>11</v>
      </c>
      <c r="D507" s="10">
        <v>44</v>
      </c>
      <c r="E507" s="10">
        <v>30</v>
      </c>
      <c r="F507" s="10">
        <v>39</v>
      </c>
      <c r="G507" s="10">
        <v>40</v>
      </c>
      <c r="H507" s="11">
        <f>SUM(C507:G507)</f>
        <v>164</v>
      </c>
    </row>
    <row r="508" spans="1:8" x14ac:dyDescent="0.3">
      <c r="A508" s="181"/>
      <c r="B508" s="9" t="s">
        <v>1</v>
      </c>
      <c r="C508" s="10">
        <v>899</v>
      </c>
      <c r="D508" s="10">
        <v>1625</v>
      </c>
      <c r="E508" s="10">
        <v>1082</v>
      </c>
      <c r="F508" s="10">
        <v>1015</v>
      </c>
      <c r="G508" s="10">
        <v>557</v>
      </c>
      <c r="H508" s="11">
        <f t="shared" ref="H508:H509" si="51">SUM(C508:G508)</f>
        <v>5178</v>
      </c>
    </row>
    <row r="509" spans="1:8" x14ac:dyDescent="0.3">
      <c r="A509" s="181"/>
      <c r="B509" s="9" t="s">
        <v>2</v>
      </c>
      <c r="C509" s="10">
        <v>1800</v>
      </c>
      <c r="D509" s="10">
        <v>3199</v>
      </c>
      <c r="E509" s="10">
        <v>2119</v>
      </c>
      <c r="F509" s="10">
        <v>1992</v>
      </c>
      <c r="G509" s="10">
        <v>1091</v>
      </c>
      <c r="H509" s="11">
        <f t="shared" si="51"/>
        <v>10201</v>
      </c>
    </row>
    <row r="510" spans="1:8" x14ac:dyDescent="0.3">
      <c r="A510" s="182" t="s">
        <v>34</v>
      </c>
      <c r="B510" s="6" t="s">
        <v>0</v>
      </c>
      <c r="C510" s="7">
        <v>1</v>
      </c>
      <c r="D510" s="7">
        <v>7</v>
      </c>
      <c r="E510" s="7">
        <v>21</v>
      </c>
      <c r="F510" s="7">
        <v>88</v>
      </c>
      <c r="G510" s="7">
        <v>28</v>
      </c>
      <c r="H510" s="8">
        <v>145</v>
      </c>
    </row>
    <row r="511" spans="1:8" x14ac:dyDescent="0.3">
      <c r="A511" s="182"/>
      <c r="B511" s="6" t="s">
        <v>1</v>
      </c>
      <c r="C511" s="7">
        <v>42</v>
      </c>
      <c r="D511" s="7">
        <v>194</v>
      </c>
      <c r="E511" s="7">
        <v>911</v>
      </c>
      <c r="F511" s="7">
        <v>1557</v>
      </c>
      <c r="G511" s="7">
        <v>364</v>
      </c>
      <c r="H511" s="8">
        <v>3068</v>
      </c>
    </row>
    <row r="512" spans="1:8" x14ac:dyDescent="0.3">
      <c r="A512" s="182"/>
      <c r="B512" s="6" t="s">
        <v>2</v>
      </c>
      <c r="C512" s="7">
        <v>87</v>
      </c>
      <c r="D512" s="7">
        <v>403</v>
      </c>
      <c r="E512" s="7">
        <v>1787</v>
      </c>
      <c r="F512" s="7">
        <v>3007</v>
      </c>
      <c r="G512" s="7">
        <v>719</v>
      </c>
      <c r="H512" s="8">
        <v>6003</v>
      </c>
    </row>
    <row r="513" spans="1:8" x14ac:dyDescent="0.3">
      <c r="A513" s="181" t="s">
        <v>35</v>
      </c>
      <c r="B513" s="9" t="s">
        <v>0</v>
      </c>
      <c r="C513" s="10">
        <v>2</v>
      </c>
      <c r="D513" s="10">
        <v>14</v>
      </c>
      <c r="E513" s="10">
        <v>20</v>
      </c>
      <c r="F513" s="10">
        <v>87</v>
      </c>
      <c r="G513" s="10">
        <v>23</v>
      </c>
      <c r="H513" s="11">
        <v>146</v>
      </c>
    </row>
    <row r="514" spans="1:8" x14ac:dyDescent="0.3">
      <c r="A514" s="181"/>
      <c r="B514" s="9" t="s">
        <v>1</v>
      </c>
      <c r="C514" s="10">
        <v>96</v>
      </c>
      <c r="D514" s="10">
        <v>714</v>
      </c>
      <c r="E514" s="10">
        <v>656</v>
      </c>
      <c r="F514" s="10">
        <v>1825</v>
      </c>
      <c r="G514" s="10">
        <v>331</v>
      </c>
      <c r="H514" s="11">
        <v>3622</v>
      </c>
    </row>
    <row r="515" spans="1:8" x14ac:dyDescent="0.3">
      <c r="A515" s="181"/>
      <c r="B515" s="9" t="s">
        <v>2</v>
      </c>
      <c r="C515" s="10">
        <v>180</v>
      </c>
      <c r="D515" s="10">
        <v>1331</v>
      </c>
      <c r="E515" s="10">
        <v>1229</v>
      </c>
      <c r="F515" s="10">
        <v>3491</v>
      </c>
      <c r="G515" s="10">
        <v>662</v>
      </c>
      <c r="H515" s="11">
        <v>6893</v>
      </c>
    </row>
    <row r="516" spans="1:8" x14ac:dyDescent="0.3">
      <c r="A516" s="182" t="s">
        <v>36</v>
      </c>
      <c r="B516" s="6" t="s">
        <v>0</v>
      </c>
      <c r="C516" s="7">
        <v>31</v>
      </c>
      <c r="D516" s="7">
        <v>110</v>
      </c>
      <c r="E516" s="7">
        <v>150</v>
      </c>
      <c r="F516" s="7">
        <v>175</v>
      </c>
      <c r="G516" s="7">
        <v>54</v>
      </c>
      <c r="H516" s="8">
        <v>520</v>
      </c>
    </row>
    <row r="517" spans="1:8" x14ac:dyDescent="0.3">
      <c r="A517" s="182"/>
      <c r="B517" s="6" t="s">
        <v>1</v>
      </c>
      <c r="C517" s="7">
        <v>7627</v>
      </c>
      <c r="D517" s="7">
        <v>18945</v>
      </c>
      <c r="E517" s="7">
        <v>8693</v>
      </c>
      <c r="F517" s="7">
        <v>6973</v>
      </c>
      <c r="G517" s="7">
        <v>964</v>
      </c>
      <c r="H517" s="8">
        <v>43202</v>
      </c>
    </row>
    <row r="518" spans="1:8" x14ac:dyDescent="0.3">
      <c r="A518" s="182"/>
      <c r="B518" s="6" t="s">
        <v>2</v>
      </c>
      <c r="C518" s="7">
        <v>15245</v>
      </c>
      <c r="D518" s="7">
        <v>36329</v>
      </c>
      <c r="E518" s="7">
        <v>16666</v>
      </c>
      <c r="F518" s="7">
        <v>13094</v>
      </c>
      <c r="G518" s="7">
        <v>1856</v>
      </c>
      <c r="H518" s="8">
        <v>83190</v>
      </c>
    </row>
    <row r="519" spans="1:8" x14ac:dyDescent="0.3">
      <c r="A519" s="181" t="s">
        <v>37</v>
      </c>
      <c r="B519" s="9" t="s">
        <v>0</v>
      </c>
      <c r="C519" s="10">
        <v>3</v>
      </c>
      <c r="D519" s="10">
        <v>8</v>
      </c>
      <c r="E519" s="10">
        <v>11</v>
      </c>
      <c r="F519" s="10">
        <v>23</v>
      </c>
      <c r="G519" s="10">
        <v>2</v>
      </c>
      <c r="H519" s="11">
        <f>SUM(C519:G519)</f>
        <v>47</v>
      </c>
    </row>
    <row r="520" spans="1:8" x14ac:dyDescent="0.3">
      <c r="A520" s="181"/>
      <c r="B520" s="9" t="s">
        <v>1</v>
      </c>
      <c r="C520" s="10">
        <v>28</v>
      </c>
      <c r="D520" s="10">
        <v>355</v>
      </c>
      <c r="E520" s="10">
        <v>299</v>
      </c>
      <c r="F520" s="10">
        <v>515</v>
      </c>
      <c r="G520" s="10">
        <v>23</v>
      </c>
      <c r="H520" s="11">
        <f t="shared" ref="H520:H521" si="52">SUM(C520:G520)</f>
        <v>1220</v>
      </c>
    </row>
    <row r="521" spans="1:8" x14ac:dyDescent="0.3">
      <c r="A521" s="181"/>
      <c r="B521" s="9" t="s">
        <v>2</v>
      </c>
      <c r="C521" s="10">
        <v>56</v>
      </c>
      <c r="D521" s="10">
        <v>671</v>
      </c>
      <c r="E521" s="10">
        <v>566</v>
      </c>
      <c r="F521" s="10">
        <v>969</v>
      </c>
      <c r="G521" s="10">
        <v>39</v>
      </c>
      <c r="H521" s="11">
        <f t="shared" si="52"/>
        <v>2301</v>
      </c>
    </row>
    <row r="522" spans="1:8" x14ac:dyDescent="0.3">
      <c r="A522" s="182" t="s">
        <v>38</v>
      </c>
      <c r="B522" s="6" t="s">
        <v>0</v>
      </c>
      <c r="C522" s="7">
        <v>0</v>
      </c>
      <c r="D522" s="7">
        <v>3</v>
      </c>
      <c r="E522" s="7">
        <v>14</v>
      </c>
      <c r="F522" s="7">
        <v>19</v>
      </c>
      <c r="G522" s="7">
        <v>5</v>
      </c>
      <c r="H522" s="8">
        <f>SUM(C522:G522)</f>
        <v>41</v>
      </c>
    </row>
    <row r="523" spans="1:8" x14ac:dyDescent="0.3">
      <c r="A523" s="182"/>
      <c r="B523" s="6" t="s">
        <v>1</v>
      </c>
      <c r="C523" s="7">
        <v>0</v>
      </c>
      <c r="D523" s="7">
        <v>261</v>
      </c>
      <c r="E523" s="7">
        <v>331</v>
      </c>
      <c r="F523" s="7">
        <v>541</v>
      </c>
      <c r="G523" s="7">
        <v>62</v>
      </c>
      <c r="H523" s="8">
        <f t="shared" ref="H523:H524" si="53">SUM(C523:G523)</f>
        <v>1195</v>
      </c>
    </row>
    <row r="524" spans="1:8" x14ac:dyDescent="0.3">
      <c r="A524" s="182"/>
      <c r="B524" s="6" t="s">
        <v>2</v>
      </c>
      <c r="C524" s="7">
        <v>0</v>
      </c>
      <c r="D524" s="7">
        <v>491</v>
      </c>
      <c r="E524" s="7">
        <v>640</v>
      </c>
      <c r="F524" s="7">
        <v>1008</v>
      </c>
      <c r="G524" s="7">
        <v>98</v>
      </c>
      <c r="H524" s="8">
        <f t="shared" si="53"/>
        <v>2237</v>
      </c>
    </row>
    <row r="525" spans="1:8" x14ac:dyDescent="0.3">
      <c r="A525" s="183" t="s">
        <v>4</v>
      </c>
      <c r="B525" s="57" t="s">
        <v>0</v>
      </c>
      <c r="C525" s="56">
        <f>C486+C489+C492+C495+C498+C501+C504+C507+C510+C513+C516+C519+C522</f>
        <v>79</v>
      </c>
      <c r="D525" s="56">
        <f t="shared" ref="D525:H525" si="54">D486+D489+D492+D495+D498+D501+D504+D507+D510+D513+D516+D519+D522</f>
        <v>328</v>
      </c>
      <c r="E525" s="56">
        <f t="shared" si="54"/>
        <v>442</v>
      </c>
      <c r="F525" s="56">
        <f t="shared" si="54"/>
        <v>928</v>
      </c>
      <c r="G525" s="56">
        <f t="shared" si="54"/>
        <v>251</v>
      </c>
      <c r="H525" s="56">
        <f t="shared" si="54"/>
        <v>2028</v>
      </c>
    </row>
    <row r="526" spans="1:8" x14ac:dyDescent="0.3">
      <c r="A526" s="183"/>
      <c r="B526" s="57" t="s">
        <v>1</v>
      </c>
      <c r="C526" s="56">
        <f t="shared" ref="C526:H526" si="55">C487+C490+C493+C496+C499+C502+C505+C508+C511+C514+C517+C520+C523</f>
        <v>12325</v>
      </c>
      <c r="D526" s="56">
        <f t="shared" si="55"/>
        <v>34510</v>
      </c>
      <c r="E526" s="56">
        <f t="shared" si="55"/>
        <v>18506</v>
      </c>
      <c r="F526" s="56">
        <f t="shared" si="55"/>
        <v>25685</v>
      </c>
      <c r="G526" s="56">
        <f t="shared" si="55"/>
        <v>3814</v>
      </c>
      <c r="H526" s="56">
        <f t="shared" si="55"/>
        <v>94840</v>
      </c>
    </row>
    <row r="527" spans="1:8" x14ac:dyDescent="0.3">
      <c r="A527" s="183"/>
      <c r="B527" s="57" t="s">
        <v>2</v>
      </c>
      <c r="C527" s="56">
        <f t="shared" ref="C527:H527" si="56">C488+C491+C494+C497+C500+C503+C506+C509+C512+C515+C518+C521+C524</f>
        <v>25036</v>
      </c>
      <c r="D527" s="56">
        <f t="shared" si="56"/>
        <v>66751</v>
      </c>
      <c r="E527" s="56">
        <f t="shared" si="56"/>
        <v>35600</v>
      </c>
      <c r="F527" s="56">
        <f t="shared" si="56"/>
        <v>48528</v>
      </c>
      <c r="G527" s="56">
        <f t="shared" si="56"/>
        <v>7422</v>
      </c>
      <c r="H527" s="56">
        <f t="shared" si="56"/>
        <v>183337</v>
      </c>
    </row>
    <row r="528" spans="1:8" x14ac:dyDescent="0.3">
      <c r="A528" s="185" t="s">
        <v>290</v>
      </c>
      <c r="B528" s="185"/>
      <c r="C528" s="185"/>
      <c r="D528" s="185"/>
      <c r="E528" s="185"/>
      <c r="F528" s="185"/>
      <c r="G528" s="9"/>
      <c r="H528" s="9"/>
    </row>
  </sheetData>
  <mergeCells count="184">
    <mergeCell ref="A75:A77"/>
    <mergeCell ref="A78:A80"/>
    <mergeCell ref="A81:A83"/>
    <mergeCell ref="A84:A86"/>
    <mergeCell ref="A87:A89"/>
    <mergeCell ref="A90:A92"/>
    <mergeCell ref="A93:A95"/>
    <mergeCell ref="A51:H51"/>
    <mergeCell ref="A52:H52"/>
    <mergeCell ref="A54:A56"/>
    <mergeCell ref="A57:A59"/>
    <mergeCell ref="A60:A62"/>
    <mergeCell ref="A63:A65"/>
    <mergeCell ref="A66:A68"/>
    <mergeCell ref="A69:A71"/>
    <mergeCell ref="A72:A74"/>
    <mergeCell ref="A123:A125"/>
    <mergeCell ref="A126:A128"/>
    <mergeCell ref="A129:A131"/>
    <mergeCell ref="A132:A134"/>
    <mergeCell ref="A135:A137"/>
    <mergeCell ref="A138:A140"/>
    <mergeCell ref="A141:A143"/>
    <mergeCell ref="A99:H99"/>
    <mergeCell ref="A100:H100"/>
    <mergeCell ref="A102:A104"/>
    <mergeCell ref="A105:A107"/>
    <mergeCell ref="A108:A110"/>
    <mergeCell ref="A111:A113"/>
    <mergeCell ref="A114:A116"/>
    <mergeCell ref="A117:A119"/>
    <mergeCell ref="A120:A122"/>
    <mergeCell ref="A525:A527"/>
    <mergeCell ref="A396:A398"/>
    <mergeCell ref="A429:A431"/>
    <mergeCell ref="A438:A440"/>
    <mergeCell ref="A495:A497"/>
    <mergeCell ref="A498:A500"/>
    <mergeCell ref="A462:A464"/>
    <mergeCell ref="A465:A467"/>
    <mergeCell ref="A468:A470"/>
    <mergeCell ref="A471:A473"/>
    <mergeCell ref="A474:A476"/>
    <mergeCell ref="A516:A518"/>
    <mergeCell ref="A519:A521"/>
    <mergeCell ref="A522:A524"/>
    <mergeCell ref="A501:A503"/>
    <mergeCell ref="A441:A443"/>
    <mergeCell ref="A417:A419"/>
    <mergeCell ref="A420:A422"/>
    <mergeCell ref="A492:A494"/>
    <mergeCell ref="A507:A509"/>
    <mergeCell ref="A510:A512"/>
    <mergeCell ref="A513:A515"/>
    <mergeCell ref="A504:A506"/>
    <mergeCell ref="A450:A452"/>
    <mergeCell ref="A459:A461"/>
    <mergeCell ref="A327:A329"/>
    <mergeCell ref="A330:A332"/>
    <mergeCell ref="A456:A458"/>
    <mergeCell ref="A279:A281"/>
    <mergeCell ref="A372:A374"/>
    <mergeCell ref="A243:H243"/>
    <mergeCell ref="A270:A272"/>
    <mergeCell ref="A273:A275"/>
    <mergeCell ref="A276:A278"/>
    <mergeCell ref="A342:A344"/>
    <mergeCell ref="A393:A395"/>
    <mergeCell ref="A390:A392"/>
    <mergeCell ref="A426:A428"/>
    <mergeCell ref="A246:A248"/>
    <mergeCell ref="A249:A251"/>
    <mergeCell ref="A252:A254"/>
    <mergeCell ref="A294:A296"/>
    <mergeCell ref="A309:A311"/>
    <mergeCell ref="A306:A308"/>
    <mergeCell ref="A345:A347"/>
    <mergeCell ref="A303:A305"/>
    <mergeCell ref="A339:H339"/>
    <mergeCell ref="A340:H340"/>
    <mergeCell ref="A436:H436"/>
    <mergeCell ref="A435:H435"/>
    <mergeCell ref="A447:A449"/>
    <mergeCell ref="A444:A446"/>
    <mergeCell ref="A381:A383"/>
    <mergeCell ref="A357:A359"/>
    <mergeCell ref="A360:A362"/>
    <mergeCell ref="A363:A365"/>
    <mergeCell ref="A366:A368"/>
    <mergeCell ref="A369:A371"/>
    <mergeCell ref="A408:A410"/>
    <mergeCell ref="A411:A413"/>
    <mergeCell ref="A414:A416"/>
    <mergeCell ref="A402:A404"/>
    <mergeCell ref="A348:A350"/>
    <mergeCell ref="A399:A401"/>
    <mergeCell ref="A354:A356"/>
    <mergeCell ref="A351:A353"/>
    <mergeCell ref="A297:A299"/>
    <mergeCell ref="A300:A302"/>
    <mergeCell ref="A159:A161"/>
    <mergeCell ref="A162:A164"/>
    <mergeCell ref="A165:A167"/>
    <mergeCell ref="A168:A170"/>
    <mergeCell ref="A171:A173"/>
    <mergeCell ref="A288:F288"/>
    <mergeCell ref="A336:F336"/>
    <mergeCell ref="A237:A239"/>
    <mergeCell ref="A312:A314"/>
    <mergeCell ref="A315:A317"/>
    <mergeCell ref="A318:A320"/>
    <mergeCell ref="A321:A323"/>
    <mergeCell ref="A324:A326"/>
    <mergeCell ref="A333:A335"/>
    <mergeCell ref="A225:A227"/>
    <mergeCell ref="A228:A230"/>
    <mergeCell ref="A231:A233"/>
    <mergeCell ref="A234:A236"/>
    <mergeCell ref="A213:A215"/>
    <mergeCell ref="A216:A218"/>
    <mergeCell ref="A147:H147"/>
    <mergeCell ref="A148:H148"/>
    <mergeCell ref="A150:A152"/>
    <mergeCell ref="A153:A155"/>
    <mergeCell ref="A156:A158"/>
    <mergeCell ref="A285:A287"/>
    <mergeCell ref="A282:A284"/>
    <mergeCell ref="A207:A209"/>
    <mergeCell ref="A195:H195"/>
    <mergeCell ref="A196:H196"/>
    <mergeCell ref="A198:A200"/>
    <mergeCell ref="A201:A203"/>
    <mergeCell ref="A204:A206"/>
    <mergeCell ref="A210:A212"/>
    <mergeCell ref="A291:H291"/>
    <mergeCell ref="A292:H292"/>
    <mergeCell ref="A261:A263"/>
    <mergeCell ref="A244:H244"/>
    <mergeCell ref="A255:A257"/>
    <mergeCell ref="A258:A260"/>
    <mergeCell ref="A264:A266"/>
    <mergeCell ref="A267:A269"/>
    <mergeCell ref="A219:A221"/>
    <mergeCell ref="A222:A224"/>
    <mergeCell ref="A528:F528"/>
    <mergeCell ref="A480:F480"/>
    <mergeCell ref="A384:F384"/>
    <mergeCell ref="A432:F432"/>
    <mergeCell ref="A189:A191"/>
    <mergeCell ref="A174:A176"/>
    <mergeCell ref="A177:A179"/>
    <mergeCell ref="A180:A182"/>
    <mergeCell ref="A183:A185"/>
    <mergeCell ref="A186:A188"/>
    <mergeCell ref="A192:F192"/>
    <mergeCell ref="A483:H483"/>
    <mergeCell ref="A484:H484"/>
    <mergeCell ref="A375:A377"/>
    <mergeCell ref="A378:A380"/>
    <mergeCell ref="A405:A407"/>
    <mergeCell ref="A387:H387"/>
    <mergeCell ref="A388:H388"/>
    <mergeCell ref="A477:A479"/>
    <mergeCell ref="A486:A488"/>
    <mergeCell ref="A489:A491"/>
    <mergeCell ref="A453:A455"/>
    <mergeCell ref="A423:A425"/>
    <mergeCell ref="A240:F240"/>
    <mergeCell ref="A27:A29"/>
    <mergeCell ref="A30:A32"/>
    <mergeCell ref="A33:A35"/>
    <mergeCell ref="A36:A38"/>
    <mergeCell ref="A39:A41"/>
    <mergeCell ref="A42:A44"/>
    <mergeCell ref="A45:A47"/>
    <mergeCell ref="A3:H3"/>
    <mergeCell ref="A4:H4"/>
    <mergeCell ref="A6:A8"/>
    <mergeCell ref="A9:A11"/>
    <mergeCell ref="A12:A14"/>
    <mergeCell ref="A15:A17"/>
    <mergeCell ref="A18:A20"/>
    <mergeCell ref="A21:A23"/>
    <mergeCell ref="A24:A26"/>
  </mergeCells>
  <pageMargins left="0.70866141732283472" right="0.39370078740157483" top="0.74803149606299213" bottom="0.74803149606299213" header="0.31496062992125984" footer="0.31496062992125984"/>
  <pageSetup paperSize="9" scale="67" fitToWidth="0" orientation="landscape" r:id="rId1"/>
  <headerFooter>
    <oddHeader>&amp;R&amp;G</oddHeader>
    <oddFooter>&amp;L&amp;F&amp;C&amp;P / &amp;N&amp;R&amp;A</oddFooter>
  </headerFooter>
  <rowBreaks count="9" manualBreakCount="9">
    <brk id="96" max="7" man="1"/>
    <brk id="144" max="7" man="1"/>
    <brk id="192" max="7" man="1"/>
    <brk id="240" max="7" man="1"/>
    <brk id="288" max="7" man="1"/>
    <brk id="336" max="7" man="1"/>
    <brk id="384" max="7" man="1"/>
    <brk id="432" max="7" man="1"/>
    <brk id="480" max="7" man="1"/>
  </rowBreaks>
  <colBreaks count="2" manualBreakCount="2">
    <brk id="8" max="1048575" man="1"/>
    <brk id="1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0252E-2E45-4313-B42F-74B66B8177BC}">
  <sheetPr>
    <tabColor theme="5" tint="-0.249977111117893"/>
  </sheetPr>
  <dimension ref="A3:H144"/>
  <sheetViews>
    <sheetView showGridLines="0" zoomScaleNormal="100" workbookViewId="0">
      <selection activeCell="C9" sqref="C9"/>
    </sheetView>
  </sheetViews>
  <sheetFormatPr defaultRowHeight="14.4" x14ac:dyDescent="0.3"/>
  <cols>
    <col min="1" max="1" width="14.109375" customWidth="1"/>
    <col min="2" max="2" width="13.44140625" customWidth="1"/>
    <col min="3" max="7" width="8.33203125" customWidth="1"/>
  </cols>
  <sheetData>
    <row r="3" spans="1:7" x14ac:dyDescent="0.3">
      <c r="A3" s="188" t="s">
        <v>267</v>
      </c>
      <c r="B3" s="188"/>
      <c r="C3" s="188"/>
      <c r="D3" s="188"/>
      <c r="E3" s="188"/>
      <c r="F3" s="188"/>
      <c r="G3" s="188"/>
    </row>
    <row r="4" spans="1:7" x14ac:dyDescent="0.3">
      <c r="A4" s="188" t="s">
        <v>293</v>
      </c>
      <c r="B4" s="188"/>
      <c r="C4" s="188"/>
      <c r="D4" s="188"/>
      <c r="E4" s="188"/>
      <c r="F4" s="188"/>
      <c r="G4" s="188"/>
    </row>
    <row r="5" spans="1:7" x14ac:dyDescent="0.3">
      <c r="A5" s="126" t="s">
        <v>287</v>
      </c>
      <c r="B5" s="55"/>
      <c r="C5" s="55" t="s">
        <v>191</v>
      </c>
      <c r="D5" s="55" t="s">
        <v>192</v>
      </c>
      <c r="E5" s="55" t="s">
        <v>193</v>
      </c>
      <c r="F5" s="55" t="s">
        <v>194</v>
      </c>
      <c r="G5" s="55" t="s">
        <v>4</v>
      </c>
    </row>
    <row r="6" spans="1:7" x14ac:dyDescent="0.3">
      <c r="A6" s="187" t="s">
        <v>26</v>
      </c>
      <c r="B6" s="128" t="s">
        <v>0</v>
      </c>
      <c r="C6" s="129">
        <v>11</v>
      </c>
      <c r="D6" s="129">
        <v>79</v>
      </c>
      <c r="E6" s="129">
        <v>136</v>
      </c>
      <c r="F6" s="129">
        <v>22</v>
      </c>
      <c r="G6" s="130">
        <f t="shared" ref="G6:G17" si="0">SUM(C6:F6)</f>
        <v>248</v>
      </c>
    </row>
    <row r="7" spans="1:7" x14ac:dyDescent="0.3">
      <c r="A7" s="187"/>
      <c r="B7" s="128" t="s">
        <v>1</v>
      </c>
      <c r="C7" s="129">
        <v>79</v>
      </c>
      <c r="D7" s="129">
        <v>538</v>
      </c>
      <c r="E7" s="129">
        <v>846</v>
      </c>
      <c r="F7" s="129">
        <v>101</v>
      </c>
      <c r="G7" s="130">
        <f t="shared" si="0"/>
        <v>1564</v>
      </c>
    </row>
    <row r="8" spans="1:7" x14ac:dyDescent="0.3">
      <c r="A8" s="187"/>
      <c r="B8" s="128" t="s">
        <v>2</v>
      </c>
      <c r="C8" s="129">
        <v>195</v>
      </c>
      <c r="D8" s="129">
        <v>1315</v>
      </c>
      <c r="E8" s="129">
        <v>1935</v>
      </c>
      <c r="F8" s="129">
        <v>246</v>
      </c>
      <c r="G8" s="130">
        <f t="shared" si="0"/>
        <v>3691</v>
      </c>
    </row>
    <row r="9" spans="1:7" x14ac:dyDescent="0.3">
      <c r="A9" s="182" t="s">
        <v>27</v>
      </c>
      <c r="B9" s="12" t="s">
        <v>0</v>
      </c>
      <c r="C9" s="131">
        <v>210</v>
      </c>
      <c r="D9" s="131">
        <v>508</v>
      </c>
      <c r="E9" s="131">
        <v>589</v>
      </c>
      <c r="F9" s="131">
        <v>138</v>
      </c>
      <c r="G9" s="132">
        <f t="shared" si="0"/>
        <v>1445</v>
      </c>
    </row>
    <row r="10" spans="1:7" x14ac:dyDescent="0.3">
      <c r="A10" s="182"/>
      <c r="B10" s="12" t="s">
        <v>1</v>
      </c>
      <c r="C10" s="131">
        <v>1857</v>
      </c>
      <c r="D10" s="131">
        <v>4100</v>
      </c>
      <c r="E10" s="131">
        <v>4569</v>
      </c>
      <c r="F10" s="131">
        <v>929</v>
      </c>
      <c r="G10" s="132">
        <f t="shared" si="0"/>
        <v>11455</v>
      </c>
    </row>
    <row r="11" spans="1:7" x14ac:dyDescent="0.3">
      <c r="A11" s="182"/>
      <c r="B11" s="12" t="s">
        <v>2</v>
      </c>
      <c r="C11" s="131">
        <v>4507</v>
      </c>
      <c r="D11" s="131">
        <v>9497</v>
      </c>
      <c r="E11" s="131">
        <v>10318</v>
      </c>
      <c r="F11" s="131">
        <v>2087</v>
      </c>
      <c r="G11" s="132">
        <f t="shared" si="0"/>
        <v>26409</v>
      </c>
    </row>
    <row r="12" spans="1:7" x14ac:dyDescent="0.3">
      <c r="A12" s="187" t="s">
        <v>28</v>
      </c>
      <c r="B12" s="128" t="s">
        <v>0</v>
      </c>
      <c r="C12" s="129">
        <v>5</v>
      </c>
      <c r="D12" s="129">
        <v>77</v>
      </c>
      <c r="E12" s="129">
        <v>190</v>
      </c>
      <c r="F12" s="129">
        <v>79</v>
      </c>
      <c r="G12" s="130">
        <f t="shared" si="0"/>
        <v>351</v>
      </c>
    </row>
    <row r="13" spans="1:7" x14ac:dyDescent="0.3">
      <c r="A13" s="187"/>
      <c r="B13" s="128" t="s">
        <v>1</v>
      </c>
      <c r="C13" s="129">
        <v>34</v>
      </c>
      <c r="D13" s="129">
        <v>500</v>
      </c>
      <c r="E13" s="129">
        <v>1097</v>
      </c>
      <c r="F13" s="129">
        <v>391</v>
      </c>
      <c r="G13" s="130">
        <f t="shared" si="0"/>
        <v>2022</v>
      </c>
    </row>
    <row r="14" spans="1:7" x14ac:dyDescent="0.3">
      <c r="A14" s="187"/>
      <c r="B14" s="128" t="s">
        <v>2</v>
      </c>
      <c r="C14" s="129">
        <v>97</v>
      </c>
      <c r="D14" s="129">
        <v>1116</v>
      </c>
      <c r="E14" s="129">
        <v>2319</v>
      </c>
      <c r="F14" s="129">
        <v>831</v>
      </c>
      <c r="G14" s="130">
        <f t="shared" si="0"/>
        <v>4363</v>
      </c>
    </row>
    <row r="15" spans="1:7" x14ac:dyDescent="0.3">
      <c r="A15" s="182" t="s">
        <v>29</v>
      </c>
      <c r="B15" s="12" t="s">
        <v>0</v>
      </c>
      <c r="C15" s="131">
        <v>0</v>
      </c>
      <c r="D15" s="131">
        <v>21</v>
      </c>
      <c r="E15" s="131">
        <v>46</v>
      </c>
      <c r="F15" s="131">
        <v>28</v>
      </c>
      <c r="G15" s="132">
        <f t="shared" si="0"/>
        <v>95</v>
      </c>
    </row>
    <row r="16" spans="1:7" x14ac:dyDescent="0.3">
      <c r="A16" s="182"/>
      <c r="B16" s="12" t="s">
        <v>1</v>
      </c>
      <c r="C16" s="131">
        <v>0</v>
      </c>
      <c r="D16" s="131">
        <v>153</v>
      </c>
      <c r="E16" s="131">
        <v>344</v>
      </c>
      <c r="F16" s="131">
        <v>181</v>
      </c>
      <c r="G16" s="132">
        <f t="shared" si="0"/>
        <v>678</v>
      </c>
    </row>
    <row r="17" spans="1:7" x14ac:dyDescent="0.3">
      <c r="A17" s="182"/>
      <c r="B17" s="12" t="s">
        <v>2</v>
      </c>
      <c r="C17" s="131">
        <v>0</v>
      </c>
      <c r="D17" s="131">
        <v>341</v>
      </c>
      <c r="E17" s="131">
        <v>726</v>
      </c>
      <c r="F17" s="131">
        <v>361</v>
      </c>
      <c r="G17" s="132">
        <f t="shared" si="0"/>
        <v>1428</v>
      </c>
    </row>
    <row r="18" spans="1:7" x14ac:dyDescent="0.3">
      <c r="A18" s="187" t="s">
        <v>30</v>
      </c>
      <c r="B18" s="128" t="s">
        <v>0</v>
      </c>
      <c r="C18" s="129">
        <v>6</v>
      </c>
      <c r="D18" s="129">
        <v>54</v>
      </c>
      <c r="E18" s="129">
        <v>86</v>
      </c>
      <c r="F18" s="129">
        <v>28</v>
      </c>
      <c r="G18" s="130">
        <f>SUM(C18:F18)</f>
        <v>174</v>
      </c>
    </row>
    <row r="19" spans="1:7" x14ac:dyDescent="0.3">
      <c r="A19" s="187"/>
      <c r="B19" s="128" t="s">
        <v>1</v>
      </c>
      <c r="C19" s="129">
        <v>31</v>
      </c>
      <c r="D19" s="129">
        <v>312</v>
      </c>
      <c r="E19" s="129">
        <v>508</v>
      </c>
      <c r="F19" s="129">
        <v>147</v>
      </c>
      <c r="G19" s="130">
        <f t="shared" ref="G19:G44" si="1">SUM(C19:F19)</f>
        <v>998</v>
      </c>
    </row>
    <row r="20" spans="1:7" x14ac:dyDescent="0.3">
      <c r="A20" s="187"/>
      <c r="B20" s="128" t="s">
        <v>2</v>
      </c>
      <c r="C20" s="129">
        <v>86</v>
      </c>
      <c r="D20" s="129">
        <v>812</v>
      </c>
      <c r="E20" s="129">
        <v>1262</v>
      </c>
      <c r="F20" s="129">
        <v>346</v>
      </c>
      <c r="G20" s="130">
        <f t="shared" si="1"/>
        <v>2506</v>
      </c>
    </row>
    <row r="21" spans="1:7" x14ac:dyDescent="0.3">
      <c r="A21" s="182" t="s">
        <v>31</v>
      </c>
      <c r="B21" s="12" t="s">
        <v>0</v>
      </c>
      <c r="C21" s="131">
        <v>8</v>
      </c>
      <c r="D21" s="131">
        <v>54</v>
      </c>
      <c r="E21" s="131">
        <v>93</v>
      </c>
      <c r="F21" s="131">
        <v>115</v>
      </c>
      <c r="G21" s="132">
        <f t="shared" si="1"/>
        <v>270</v>
      </c>
    </row>
    <row r="22" spans="1:7" x14ac:dyDescent="0.3">
      <c r="A22" s="182"/>
      <c r="B22" s="12" t="s">
        <v>1</v>
      </c>
      <c r="C22" s="131">
        <v>74</v>
      </c>
      <c r="D22" s="131">
        <v>734</v>
      </c>
      <c r="E22" s="131">
        <v>1032</v>
      </c>
      <c r="F22" s="131">
        <v>973</v>
      </c>
      <c r="G22" s="132">
        <f t="shared" si="1"/>
        <v>2813</v>
      </c>
    </row>
    <row r="23" spans="1:7" x14ac:dyDescent="0.3">
      <c r="A23" s="182"/>
      <c r="B23" s="12" t="s">
        <v>2</v>
      </c>
      <c r="C23" s="131">
        <v>162</v>
      </c>
      <c r="D23" s="131">
        <v>1504</v>
      </c>
      <c r="E23" s="131">
        <v>2176</v>
      </c>
      <c r="F23" s="131">
        <v>2013</v>
      </c>
      <c r="G23" s="132">
        <f t="shared" si="1"/>
        <v>5855</v>
      </c>
    </row>
    <row r="24" spans="1:7" x14ac:dyDescent="0.3">
      <c r="A24" s="187" t="s">
        <v>32</v>
      </c>
      <c r="B24" s="128" t="s">
        <v>0</v>
      </c>
      <c r="C24" s="129">
        <v>36</v>
      </c>
      <c r="D24" s="129">
        <v>214</v>
      </c>
      <c r="E24" s="129">
        <v>478</v>
      </c>
      <c r="F24" s="129">
        <v>134</v>
      </c>
      <c r="G24" s="130">
        <f t="shared" si="1"/>
        <v>862</v>
      </c>
    </row>
    <row r="25" spans="1:7" x14ac:dyDescent="0.3">
      <c r="A25" s="187"/>
      <c r="B25" s="128" t="s">
        <v>1</v>
      </c>
      <c r="C25" s="129">
        <v>205</v>
      </c>
      <c r="D25" s="129">
        <v>1348</v>
      </c>
      <c r="E25" s="129">
        <v>2606</v>
      </c>
      <c r="F25" s="129">
        <v>571</v>
      </c>
      <c r="G25" s="130">
        <f t="shared" si="1"/>
        <v>4730</v>
      </c>
    </row>
    <row r="26" spans="1:7" x14ac:dyDescent="0.3">
      <c r="A26" s="187"/>
      <c r="B26" s="128" t="s">
        <v>2</v>
      </c>
      <c r="C26" s="129">
        <v>489</v>
      </c>
      <c r="D26" s="129">
        <v>3176</v>
      </c>
      <c r="E26" s="129">
        <v>5737</v>
      </c>
      <c r="F26" s="129">
        <v>1241</v>
      </c>
      <c r="G26" s="130">
        <f t="shared" si="1"/>
        <v>10643</v>
      </c>
    </row>
    <row r="27" spans="1:7" x14ac:dyDescent="0.3">
      <c r="A27" s="182" t="s">
        <v>33</v>
      </c>
      <c r="B27" s="12" t="s">
        <v>0</v>
      </c>
      <c r="C27" s="131">
        <v>73</v>
      </c>
      <c r="D27" s="131">
        <v>177</v>
      </c>
      <c r="E27" s="131">
        <v>220</v>
      </c>
      <c r="F27" s="131">
        <v>65</v>
      </c>
      <c r="G27" s="132">
        <f t="shared" si="1"/>
        <v>535</v>
      </c>
    </row>
    <row r="28" spans="1:7" x14ac:dyDescent="0.3">
      <c r="A28" s="182"/>
      <c r="B28" s="12" t="s">
        <v>1</v>
      </c>
      <c r="C28" s="131">
        <v>633</v>
      </c>
      <c r="D28" s="131">
        <v>1564</v>
      </c>
      <c r="E28" s="131">
        <v>1444</v>
      </c>
      <c r="F28" s="131">
        <v>348</v>
      </c>
      <c r="G28" s="132">
        <f t="shared" si="1"/>
        <v>3989</v>
      </c>
    </row>
    <row r="29" spans="1:7" x14ac:dyDescent="0.3">
      <c r="A29" s="182"/>
      <c r="B29" s="12" t="s">
        <v>2</v>
      </c>
      <c r="C29" s="131">
        <v>1581</v>
      </c>
      <c r="D29" s="131">
        <v>3756</v>
      </c>
      <c r="E29" s="131">
        <v>3267</v>
      </c>
      <c r="F29" s="131">
        <v>878</v>
      </c>
      <c r="G29" s="132">
        <f t="shared" si="1"/>
        <v>9482</v>
      </c>
    </row>
    <row r="30" spans="1:7" x14ac:dyDescent="0.3">
      <c r="A30" s="187" t="s">
        <v>34</v>
      </c>
      <c r="B30" s="128" t="s">
        <v>0</v>
      </c>
      <c r="C30" s="129">
        <v>48</v>
      </c>
      <c r="D30" s="129">
        <v>279</v>
      </c>
      <c r="E30" s="129">
        <v>459</v>
      </c>
      <c r="F30" s="129">
        <v>114</v>
      </c>
      <c r="G30" s="130">
        <f t="shared" si="1"/>
        <v>900</v>
      </c>
    </row>
    <row r="31" spans="1:7" x14ac:dyDescent="0.3">
      <c r="A31" s="187"/>
      <c r="B31" s="128" t="s">
        <v>1</v>
      </c>
      <c r="C31" s="129">
        <v>309</v>
      </c>
      <c r="D31" s="129">
        <v>1887</v>
      </c>
      <c r="E31" s="129">
        <v>3275</v>
      </c>
      <c r="F31" s="129">
        <v>768</v>
      </c>
      <c r="G31" s="130">
        <f t="shared" si="1"/>
        <v>6239</v>
      </c>
    </row>
    <row r="32" spans="1:7" x14ac:dyDescent="0.3">
      <c r="A32" s="187"/>
      <c r="B32" s="128" t="s">
        <v>2</v>
      </c>
      <c r="C32" s="129">
        <v>718</v>
      </c>
      <c r="D32" s="129">
        <v>4289</v>
      </c>
      <c r="E32" s="129">
        <v>7424</v>
      </c>
      <c r="F32" s="129">
        <v>1711</v>
      </c>
      <c r="G32" s="130">
        <f t="shared" si="1"/>
        <v>14142</v>
      </c>
    </row>
    <row r="33" spans="1:7" x14ac:dyDescent="0.3">
      <c r="A33" s="182" t="s">
        <v>35</v>
      </c>
      <c r="B33" s="12" t="s">
        <v>0</v>
      </c>
      <c r="C33" s="131">
        <v>84</v>
      </c>
      <c r="D33" s="131">
        <v>191</v>
      </c>
      <c r="E33" s="131">
        <v>517</v>
      </c>
      <c r="F33" s="131">
        <v>118</v>
      </c>
      <c r="G33" s="132">
        <f t="shared" si="1"/>
        <v>910</v>
      </c>
    </row>
    <row r="34" spans="1:7" x14ac:dyDescent="0.3">
      <c r="A34" s="182"/>
      <c r="B34" s="12" t="s">
        <v>1</v>
      </c>
      <c r="C34" s="131">
        <v>607</v>
      </c>
      <c r="D34" s="131">
        <v>1560</v>
      </c>
      <c r="E34" s="131">
        <v>3371</v>
      </c>
      <c r="F34" s="131">
        <v>675</v>
      </c>
      <c r="G34" s="132">
        <f t="shared" si="1"/>
        <v>6213</v>
      </c>
    </row>
    <row r="35" spans="1:7" x14ac:dyDescent="0.3">
      <c r="A35" s="182"/>
      <c r="B35" s="12" t="s">
        <v>2</v>
      </c>
      <c r="C35" s="131">
        <v>1549</v>
      </c>
      <c r="D35" s="131">
        <v>3833</v>
      </c>
      <c r="E35" s="131">
        <v>7920</v>
      </c>
      <c r="F35" s="131">
        <v>1545</v>
      </c>
      <c r="G35" s="132">
        <f t="shared" si="1"/>
        <v>14847</v>
      </c>
    </row>
    <row r="36" spans="1:7" x14ac:dyDescent="0.3">
      <c r="A36" s="187" t="s">
        <v>36</v>
      </c>
      <c r="B36" s="128" t="s">
        <v>0</v>
      </c>
      <c r="C36" s="129">
        <v>65</v>
      </c>
      <c r="D36" s="129">
        <v>203</v>
      </c>
      <c r="E36" s="129">
        <v>363</v>
      </c>
      <c r="F36" s="129">
        <v>234</v>
      </c>
      <c r="G36" s="130">
        <f t="shared" si="1"/>
        <v>865</v>
      </c>
    </row>
    <row r="37" spans="1:7" x14ac:dyDescent="0.3">
      <c r="A37" s="187"/>
      <c r="B37" s="128" t="s">
        <v>1</v>
      </c>
      <c r="C37" s="129">
        <v>539</v>
      </c>
      <c r="D37" s="129">
        <v>1944</v>
      </c>
      <c r="E37" s="129">
        <v>2744</v>
      </c>
      <c r="F37" s="129">
        <v>1451</v>
      </c>
      <c r="G37" s="130">
        <f t="shared" si="1"/>
        <v>6678</v>
      </c>
    </row>
    <row r="38" spans="1:7" x14ac:dyDescent="0.3">
      <c r="A38" s="187"/>
      <c r="B38" s="128" t="s">
        <v>2</v>
      </c>
      <c r="C38" s="129">
        <v>1195</v>
      </c>
      <c r="D38" s="129">
        <v>4262</v>
      </c>
      <c r="E38" s="129">
        <v>5868</v>
      </c>
      <c r="F38" s="129">
        <v>3129</v>
      </c>
      <c r="G38" s="130">
        <f t="shared" si="1"/>
        <v>14454</v>
      </c>
    </row>
    <row r="39" spans="1:7" x14ac:dyDescent="0.3">
      <c r="A39" s="182" t="s">
        <v>37</v>
      </c>
      <c r="B39" s="12" t="s">
        <v>0</v>
      </c>
      <c r="C39" s="131">
        <v>7</v>
      </c>
      <c r="D39" s="131">
        <v>93</v>
      </c>
      <c r="E39" s="131">
        <v>208</v>
      </c>
      <c r="F39" s="131">
        <v>55</v>
      </c>
      <c r="G39" s="132">
        <f t="shared" si="1"/>
        <v>363</v>
      </c>
    </row>
    <row r="40" spans="1:7" x14ac:dyDescent="0.3">
      <c r="A40" s="182"/>
      <c r="B40" s="12" t="s">
        <v>1</v>
      </c>
      <c r="C40" s="131">
        <v>62</v>
      </c>
      <c r="D40" s="131">
        <v>605</v>
      </c>
      <c r="E40" s="131">
        <v>1108</v>
      </c>
      <c r="F40" s="131">
        <v>227</v>
      </c>
      <c r="G40" s="132">
        <f t="shared" si="1"/>
        <v>2002</v>
      </c>
    </row>
    <row r="41" spans="1:7" x14ac:dyDescent="0.3">
      <c r="A41" s="182"/>
      <c r="B41" s="12" t="s">
        <v>2</v>
      </c>
      <c r="C41" s="131">
        <v>155</v>
      </c>
      <c r="D41" s="131">
        <v>1411</v>
      </c>
      <c r="E41" s="131">
        <v>2643</v>
      </c>
      <c r="F41" s="131">
        <v>545</v>
      </c>
      <c r="G41" s="132">
        <f t="shared" si="1"/>
        <v>4754</v>
      </c>
    </row>
    <row r="42" spans="1:7" x14ac:dyDescent="0.3">
      <c r="A42" s="187" t="s">
        <v>38</v>
      </c>
      <c r="B42" s="102" t="s">
        <v>0</v>
      </c>
      <c r="C42" s="129">
        <v>29</v>
      </c>
      <c r="D42" s="129">
        <v>110</v>
      </c>
      <c r="E42" s="129">
        <v>132</v>
      </c>
      <c r="F42" s="129">
        <v>35</v>
      </c>
      <c r="G42" s="130">
        <f t="shared" si="1"/>
        <v>306</v>
      </c>
    </row>
    <row r="43" spans="1:7" x14ac:dyDescent="0.3">
      <c r="A43" s="187"/>
      <c r="B43" s="102" t="s">
        <v>1</v>
      </c>
      <c r="C43" s="129">
        <v>134</v>
      </c>
      <c r="D43" s="129">
        <v>647</v>
      </c>
      <c r="E43" s="129">
        <v>647</v>
      </c>
      <c r="F43" s="129">
        <v>129</v>
      </c>
      <c r="G43" s="130">
        <f t="shared" si="1"/>
        <v>1557</v>
      </c>
    </row>
    <row r="44" spans="1:7" x14ac:dyDescent="0.3">
      <c r="A44" s="187"/>
      <c r="B44" s="102" t="s">
        <v>2</v>
      </c>
      <c r="C44" s="129">
        <v>326</v>
      </c>
      <c r="D44" s="129">
        <v>1567</v>
      </c>
      <c r="E44" s="129">
        <v>1551</v>
      </c>
      <c r="F44" s="129">
        <v>296</v>
      </c>
      <c r="G44" s="130">
        <f t="shared" si="1"/>
        <v>3740</v>
      </c>
    </row>
    <row r="45" spans="1:7" x14ac:dyDescent="0.3">
      <c r="A45" s="186" t="s">
        <v>4</v>
      </c>
      <c r="B45" s="60" t="s">
        <v>0</v>
      </c>
      <c r="C45" s="133">
        <f>C6+C9+C12+C15+C18+C21+C24+C27+C30+C33+C36+C39+C42</f>
        <v>582</v>
      </c>
      <c r="D45" s="133">
        <f t="shared" ref="D45:G45" si="2">D6+D9+D12+D15+D18+D21+D24+D27+D30+D33+D36+D39+D42</f>
        <v>2060</v>
      </c>
      <c r="E45" s="133">
        <f t="shared" si="2"/>
        <v>3517</v>
      </c>
      <c r="F45" s="133">
        <f t="shared" si="2"/>
        <v>1165</v>
      </c>
      <c r="G45" s="133">
        <f t="shared" si="2"/>
        <v>7324</v>
      </c>
    </row>
    <row r="46" spans="1:7" x14ac:dyDescent="0.3">
      <c r="A46" s="186"/>
      <c r="B46" s="60" t="s">
        <v>1</v>
      </c>
      <c r="C46" s="133">
        <f t="shared" ref="C46:G46" si="3">C7+C10+C13+C16+C19+C22+C25+C28+C31+C34+C37+C40+C43</f>
        <v>4564</v>
      </c>
      <c r="D46" s="133">
        <f t="shared" si="3"/>
        <v>15892</v>
      </c>
      <c r="E46" s="133">
        <f t="shared" si="3"/>
        <v>23591</v>
      </c>
      <c r="F46" s="133">
        <f t="shared" si="3"/>
        <v>6891</v>
      </c>
      <c r="G46" s="133">
        <f t="shared" si="3"/>
        <v>50938</v>
      </c>
    </row>
    <row r="47" spans="1:7" x14ac:dyDescent="0.3">
      <c r="A47" s="186"/>
      <c r="B47" s="60" t="s">
        <v>2</v>
      </c>
      <c r="C47" s="133">
        <f t="shared" ref="C47:G47" si="4">C8+C11+C14+C17+C20+C23+C26+C29+C32+C35+C38+C41+C44</f>
        <v>11060</v>
      </c>
      <c r="D47" s="133">
        <f t="shared" si="4"/>
        <v>36879</v>
      </c>
      <c r="E47" s="133">
        <f t="shared" si="4"/>
        <v>53146</v>
      </c>
      <c r="F47" s="133">
        <f t="shared" si="4"/>
        <v>15229</v>
      </c>
      <c r="G47" s="133">
        <f t="shared" si="4"/>
        <v>116314</v>
      </c>
    </row>
    <row r="48" spans="1:7" x14ac:dyDescent="0.3">
      <c r="A48" s="134" t="s">
        <v>291</v>
      </c>
      <c r="B48" s="134"/>
      <c r="C48" s="134"/>
      <c r="D48" s="134"/>
      <c r="E48" s="112"/>
      <c r="F48" s="112"/>
      <c r="G48" s="112"/>
    </row>
    <row r="51" spans="1:7" x14ac:dyDescent="0.3">
      <c r="A51" s="188" t="s">
        <v>267</v>
      </c>
      <c r="B51" s="188"/>
      <c r="C51" s="188"/>
      <c r="D51" s="188"/>
      <c r="E51" s="188"/>
      <c r="F51" s="188"/>
      <c r="G51" s="188"/>
    </row>
    <row r="52" spans="1:7" x14ac:dyDescent="0.3">
      <c r="A52" s="188" t="s">
        <v>286</v>
      </c>
      <c r="B52" s="188"/>
      <c r="C52" s="188"/>
      <c r="D52" s="188"/>
      <c r="E52" s="188"/>
      <c r="F52" s="188"/>
      <c r="G52" s="188"/>
    </row>
    <row r="53" spans="1:7" x14ac:dyDescent="0.3">
      <c r="A53" s="126" t="s">
        <v>287</v>
      </c>
      <c r="B53" s="55"/>
      <c r="C53" s="55" t="s">
        <v>191</v>
      </c>
      <c r="D53" s="55" t="s">
        <v>192</v>
      </c>
      <c r="E53" s="55" t="s">
        <v>193</v>
      </c>
      <c r="F53" s="55" t="s">
        <v>194</v>
      </c>
      <c r="G53" s="55" t="s">
        <v>4</v>
      </c>
    </row>
    <row r="54" spans="1:7" x14ac:dyDescent="0.3">
      <c r="A54" s="187" t="s">
        <v>26</v>
      </c>
      <c r="B54" s="128" t="s">
        <v>0</v>
      </c>
      <c r="C54" s="129">
        <v>11</v>
      </c>
      <c r="D54" s="129">
        <v>79</v>
      </c>
      <c r="E54" s="129">
        <v>136</v>
      </c>
      <c r="F54" s="129">
        <v>22</v>
      </c>
      <c r="G54" s="130">
        <f t="shared" ref="G54:G65" si="5">SUM(C54:F54)</f>
        <v>248</v>
      </c>
    </row>
    <row r="55" spans="1:7" x14ac:dyDescent="0.3">
      <c r="A55" s="187"/>
      <c r="B55" s="128" t="s">
        <v>1</v>
      </c>
      <c r="C55" s="129">
        <v>79</v>
      </c>
      <c r="D55" s="129">
        <v>538</v>
      </c>
      <c r="E55" s="129">
        <v>846</v>
      </c>
      <c r="F55" s="129">
        <v>101</v>
      </c>
      <c r="G55" s="130">
        <f t="shared" si="5"/>
        <v>1564</v>
      </c>
    </row>
    <row r="56" spans="1:7" x14ac:dyDescent="0.3">
      <c r="A56" s="187"/>
      <c r="B56" s="128" t="s">
        <v>2</v>
      </c>
      <c r="C56" s="129">
        <v>195</v>
      </c>
      <c r="D56" s="129">
        <v>1315</v>
      </c>
      <c r="E56" s="129">
        <v>1935</v>
      </c>
      <c r="F56" s="129">
        <v>246</v>
      </c>
      <c r="G56" s="130">
        <f t="shared" si="5"/>
        <v>3691</v>
      </c>
    </row>
    <row r="57" spans="1:7" x14ac:dyDescent="0.3">
      <c r="A57" s="182" t="s">
        <v>27</v>
      </c>
      <c r="B57" s="12" t="s">
        <v>0</v>
      </c>
      <c r="C57" s="131">
        <v>211</v>
      </c>
      <c r="D57" s="131">
        <v>507</v>
      </c>
      <c r="E57" s="131">
        <v>589</v>
      </c>
      <c r="F57" s="131">
        <v>138</v>
      </c>
      <c r="G57" s="132">
        <f t="shared" si="5"/>
        <v>1445</v>
      </c>
    </row>
    <row r="58" spans="1:7" x14ac:dyDescent="0.3">
      <c r="A58" s="182"/>
      <c r="B58" s="12" t="s">
        <v>1</v>
      </c>
      <c r="C58" s="131">
        <v>1874</v>
      </c>
      <c r="D58" s="131">
        <v>4098</v>
      </c>
      <c r="E58" s="131">
        <v>4569</v>
      </c>
      <c r="F58" s="131">
        <v>929</v>
      </c>
      <c r="G58" s="132">
        <f t="shared" si="5"/>
        <v>11470</v>
      </c>
    </row>
    <row r="59" spans="1:7" x14ac:dyDescent="0.3">
      <c r="A59" s="182"/>
      <c r="B59" s="12" t="s">
        <v>2</v>
      </c>
      <c r="C59" s="131">
        <v>4550</v>
      </c>
      <c r="D59" s="131">
        <v>9489</v>
      </c>
      <c r="E59" s="131">
        <v>10318</v>
      </c>
      <c r="F59" s="131">
        <v>2087</v>
      </c>
      <c r="G59" s="132">
        <f t="shared" si="5"/>
        <v>26444</v>
      </c>
    </row>
    <row r="60" spans="1:7" x14ac:dyDescent="0.3">
      <c r="A60" s="187" t="s">
        <v>28</v>
      </c>
      <c r="B60" s="128" t="s">
        <v>0</v>
      </c>
      <c r="C60" s="129">
        <v>6</v>
      </c>
      <c r="D60" s="129">
        <v>77</v>
      </c>
      <c r="E60" s="129">
        <v>192</v>
      </c>
      <c r="F60" s="129">
        <v>79</v>
      </c>
      <c r="G60" s="130">
        <f t="shared" si="5"/>
        <v>354</v>
      </c>
    </row>
    <row r="61" spans="1:7" x14ac:dyDescent="0.3">
      <c r="A61" s="187"/>
      <c r="B61" s="128" t="s">
        <v>1</v>
      </c>
      <c r="C61" s="129">
        <v>41</v>
      </c>
      <c r="D61" s="129">
        <v>500</v>
      </c>
      <c r="E61" s="129">
        <v>1108</v>
      </c>
      <c r="F61" s="129">
        <v>391</v>
      </c>
      <c r="G61" s="130">
        <f t="shared" si="5"/>
        <v>2040</v>
      </c>
    </row>
    <row r="62" spans="1:7" x14ac:dyDescent="0.3">
      <c r="A62" s="187"/>
      <c r="B62" s="128" t="s">
        <v>2</v>
      </c>
      <c r="C62" s="129">
        <v>117</v>
      </c>
      <c r="D62" s="129">
        <v>1116</v>
      </c>
      <c r="E62" s="129">
        <v>2341</v>
      </c>
      <c r="F62" s="129">
        <v>831</v>
      </c>
      <c r="G62" s="130">
        <f t="shared" si="5"/>
        <v>4405</v>
      </c>
    </row>
    <row r="63" spans="1:7" x14ac:dyDescent="0.3">
      <c r="A63" s="182" t="s">
        <v>29</v>
      </c>
      <c r="B63" s="12" t="s">
        <v>0</v>
      </c>
      <c r="C63" s="131">
        <v>0</v>
      </c>
      <c r="D63" s="131">
        <v>22</v>
      </c>
      <c r="E63" s="131">
        <v>46</v>
      </c>
      <c r="F63" s="131">
        <v>28</v>
      </c>
      <c r="G63" s="132">
        <f t="shared" si="5"/>
        <v>96</v>
      </c>
    </row>
    <row r="64" spans="1:7" x14ac:dyDescent="0.3">
      <c r="A64" s="182"/>
      <c r="B64" s="12" t="s">
        <v>1</v>
      </c>
      <c r="C64" s="131">
        <v>0</v>
      </c>
      <c r="D64" s="131">
        <v>161</v>
      </c>
      <c r="E64" s="131">
        <v>344</v>
      </c>
      <c r="F64" s="131">
        <v>181</v>
      </c>
      <c r="G64" s="132">
        <f t="shared" si="5"/>
        <v>686</v>
      </c>
    </row>
    <row r="65" spans="1:7" x14ac:dyDescent="0.3">
      <c r="A65" s="182"/>
      <c r="B65" s="12" t="s">
        <v>2</v>
      </c>
      <c r="C65" s="131">
        <v>0</v>
      </c>
      <c r="D65" s="131">
        <v>357</v>
      </c>
      <c r="E65" s="131">
        <v>726</v>
      </c>
      <c r="F65" s="131">
        <v>361</v>
      </c>
      <c r="G65" s="132">
        <f t="shared" si="5"/>
        <v>1444</v>
      </c>
    </row>
    <row r="66" spans="1:7" x14ac:dyDescent="0.3">
      <c r="A66" s="187" t="s">
        <v>30</v>
      </c>
      <c r="B66" s="128" t="s">
        <v>0</v>
      </c>
      <c r="C66" s="129">
        <v>6</v>
      </c>
      <c r="D66" s="129">
        <v>54</v>
      </c>
      <c r="E66" s="129">
        <v>86</v>
      </c>
      <c r="F66" s="129">
        <v>28</v>
      </c>
      <c r="G66" s="130">
        <f>SUM(C66:F66)</f>
        <v>174</v>
      </c>
    </row>
    <row r="67" spans="1:7" x14ac:dyDescent="0.3">
      <c r="A67" s="187"/>
      <c r="B67" s="128" t="s">
        <v>1</v>
      </c>
      <c r="C67" s="129">
        <v>31</v>
      </c>
      <c r="D67" s="129">
        <v>312</v>
      </c>
      <c r="E67" s="129">
        <v>508</v>
      </c>
      <c r="F67" s="129">
        <v>147</v>
      </c>
      <c r="G67" s="130">
        <f t="shared" ref="G67:G92" si="6">SUM(C67:F67)</f>
        <v>998</v>
      </c>
    </row>
    <row r="68" spans="1:7" x14ac:dyDescent="0.3">
      <c r="A68" s="187"/>
      <c r="B68" s="128" t="s">
        <v>2</v>
      </c>
      <c r="C68" s="129">
        <v>86</v>
      </c>
      <c r="D68" s="129">
        <v>812</v>
      </c>
      <c r="E68" s="129">
        <v>1262</v>
      </c>
      <c r="F68" s="129">
        <v>346</v>
      </c>
      <c r="G68" s="130">
        <f t="shared" si="6"/>
        <v>2506</v>
      </c>
    </row>
    <row r="69" spans="1:7" x14ac:dyDescent="0.3">
      <c r="A69" s="182" t="s">
        <v>31</v>
      </c>
      <c r="B69" s="12" t="s">
        <v>0</v>
      </c>
      <c r="C69" s="131">
        <v>8</v>
      </c>
      <c r="D69" s="131">
        <v>54</v>
      </c>
      <c r="E69" s="131">
        <v>93</v>
      </c>
      <c r="F69" s="131">
        <v>115</v>
      </c>
      <c r="G69" s="132">
        <f t="shared" si="6"/>
        <v>270</v>
      </c>
    </row>
    <row r="70" spans="1:7" x14ac:dyDescent="0.3">
      <c r="A70" s="182"/>
      <c r="B70" s="12" t="s">
        <v>1</v>
      </c>
      <c r="C70" s="131">
        <v>74</v>
      </c>
      <c r="D70" s="131">
        <v>734</v>
      </c>
      <c r="E70" s="131">
        <v>1032</v>
      </c>
      <c r="F70" s="131">
        <v>973</v>
      </c>
      <c r="G70" s="132">
        <f t="shared" si="6"/>
        <v>2813</v>
      </c>
    </row>
    <row r="71" spans="1:7" x14ac:dyDescent="0.3">
      <c r="A71" s="182"/>
      <c r="B71" s="12" t="s">
        <v>2</v>
      </c>
      <c r="C71" s="131">
        <v>162</v>
      </c>
      <c r="D71" s="131">
        <v>1504</v>
      </c>
      <c r="E71" s="131">
        <v>2176</v>
      </c>
      <c r="F71" s="131">
        <v>2013</v>
      </c>
      <c r="G71" s="132">
        <f t="shared" si="6"/>
        <v>5855</v>
      </c>
    </row>
    <row r="72" spans="1:7" x14ac:dyDescent="0.3">
      <c r="A72" s="187" t="s">
        <v>32</v>
      </c>
      <c r="B72" s="128" t="s">
        <v>0</v>
      </c>
      <c r="C72" s="129">
        <v>36</v>
      </c>
      <c r="D72" s="129">
        <v>214</v>
      </c>
      <c r="E72" s="129">
        <v>477</v>
      </c>
      <c r="F72" s="129">
        <v>134</v>
      </c>
      <c r="G72" s="130">
        <f t="shared" si="6"/>
        <v>861</v>
      </c>
    </row>
    <row r="73" spans="1:7" x14ac:dyDescent="0.3">
      <c r="A73" s="187"/>
      <c r="B73" s="128" t="s">
        <v>1</v>
      </c>
      <c r="C73" s="129">
        <v>205</v>
      </c>
      <c r="D73" s="129">
        <v>1348</v>
      </c>
      <c r="E73" s="129">
        <v>2604</v>
      </c>
      <c r="F73" s="129">
        <v>571</v>
      </c>
      <c r="G73" s="130">
        <f t="shared" si="6"/>
        <v>4728</v>
      </c>
    </row>
    <row r="74" spans="1:7" x14ac:dyDescent="0.3">
      <c r="A74" s="187"/>
      <c r="B74" s="128" t="s">
        <v>2</v>
      </c>
      <c r="C74" s="129">
        <v>489</v>
      </c>
      <c r="D74" s="129">
        <v>3176</v>
      </c>
      <c r="E74" s="129">
        <v>5733</v>
      </c>
      <c r="F74" s="129">
        <v>1241</v>
      </c>
      <c r="G74" s="130">
        <f t="shared" si="6"/>
        <v>10639</v>
      </c>
    </row>
    <row r="75" spans="1:7" x14ac:dyDescent="0.3">
      <c r="A75" s="182" t="s">
        <v>33</v>
      </c>
      <c r="B75" s="12" t="s">
        <v>0</v>
      </c>
      <c r="C75" s="131">
        <v>73</v>
      </c>
      <c r="D75" s="131">
        <v>177</v>
      </c>
      <c r="E75" s="131">
        <v>220</v>
      </c>
      <c r="F75" s="131">
        <v>61</v>
      </c>
      <c r="G75" s="132">
        <f t="shared" si="6"/>
        <v>531</v>
      </c>
    </row>
    <row r="76" spans="1:7" x14ac:dyDescent="0.3">
      <c r="A76" s="182"/>
      <c r="B76" s="12" t="s">
        <v>1</v>
      </c>
      <c r="C76" s="131">
        <v>633</v>
      </c>
      <c r="D76" s="131">
        <v>1562</v>
      </c>
      <c r="E76" s="131">
        <v>1436</v>
      </c>
      <c r="F76" s="131">
        <v>331</v>
      </c>
      <c r="G76" s="132">
        <f t="shared" si="6"/>
        <v>3962</v>
      </c>
    </row>
    <row r="77" spans="1:7" x14ac:dyDescent="0.3">
      <c r="A77" s="182"/>
      <c r="B77" s="12" t="s">
        <v>2</v>
      </c>
      <c r="C77" s="131">
        <v>1581</v>
      </c>
      <c r="D77" s="131">
        <v>3752</v>
      </c>
      <c r="E77" s="131">
        <v>3251</v>
      </c>
      <c r="F77" s="131">
        <v>839</v>
      </c>
      <c r="G77" s="132">
        <f t="shared" si="6"/>
        <v>9423</v>
      </c>
    </row>
    <row r="78" spans="1:7" x14ac:dyDescent="0.3">
      <c r="A78" s="187" t="s">
        <v>34</v>
      </c>
      <c r="B78" s="128" t="s">
        <v>0</v>
      </c>
      <c r="C78" s="129">
        <v>48</v>
      </c>
      <c r="D78" s="129">
        <v>279</v>
      </c>
      <c r="E78" s="129">
        <v>459</v>
      </c>
      <c r="F78" s="129">
        <v>114</v>
      </c>
      <c r="G78" s="130">
        <f t="shared" si="6"/>
        <v>900</v>
      </c>
    </row>
    <row r="79" spans="1:7" x14ac:dyDescent="0.3">
      <c r="A79" s="187"/>
      <c r="B79" s="128" t="s">
        <v>1</v>
      </c>
      <c r="C79" s="129">
        <v>309</v>
      </c>
      <c r="D79" s="129">
        <v>1887</v>
      </c>
      <c r="E79" s="129">
        <v>3275</v>
      </c>
      <c r="F79" s="129">
        <v>768</v>
      </c>
      <c r="G79" s="130">
        <f t="shared" si="6"/>
        <v>6239</v>
      </c>
    </row>
    <row r="80" spans="1:7" x14ac:dyDescent="0.3">
      <c r="A80" s="187"/>
      <c r="B80" s="128" t="s">
        <v>2</v>
      </c>
      <c r="C80" s="129">
        <v>718</v>
      </c>
      <c r="D80" s="129">
        <v>4289</v>
      </c>
      <c r="E80" s="129">
        <v>7424</v>
      </c>
      <c r="F80" s="129">
        <v>1711</v>
      </c>
      <c r="G80" s="130">
        <f t="shared" si="6"/>
        <v>14142</v>
      </c>
    </row>
    <row r="81" spans="1:7" x14ac:dyDescent="0.3">
      <c r="A81" s="182" t="s">
        <v>35</v>
      </c>
      <c r="B81" s="12" t="s">
        <v>0</v>
      </c>
      <c r="C81" s="131">
        <v>84</v>
      </c>
      <c r="D81" s="131">
        <v>192</v>
      </c>
      <c r="E81" s="131">
        <v>517</v>
      </c>
      <c r="F81" s="131">
        <v>117</v>
      </c>
      <c r="G81" s="132">
        <f t="shared" si="6"/>
        <v>910</v>
      </c>
    </row>
    <row r="82" spans="1:7" x14ac:dyDescent="0.3">
      <c r="A82" s="182"/>
      <c r="B82" s="12" t="s">
        <v>1</v>
      </c>
      <c r="C82" s="131">
        <v>607</v>
      </c>
      <c r="D82" s="131">
        <v>1573</v>
      </c>
      <c r="E82" s="131">
        <v>3371</v>
      </c>
      <c r="F82" s="131">
        <v>662</v>
      </c>
      <c r="G82" s="132">
        <f t="shared" si="6"/>
        <v>6213</v>
      </c>
    </row>
    <row r="83" spans="1:7" x14ac:dyDescent="0.3">
      <c r="A83" s="182"/>
      <c r="B83" s="12" t="s">
        <v>2</v>
      </c>
      <c r="C83" s="131">
        <v>1549</v>
      </c>
      <c r="D83" s="131">
        <v>3869</v>
      </c>
      <c r="E83" s="131">
        <v>7920</v>
      </c>
      <c r="F83" s="131">
        <v>1509</v>
      </c>
      <c r="G83" s="132">
        <f t="shared" si="6"/>
        <v>14847</v>
      </c>
    </row>
    <row r="84" spans="1:7" x14ac:dyDescent="0.3">
      <c r="A84" s="187" t="s">
        <v>36</v>
      </c>
      <c r="B84" s="128" t="s">
        <v>0</v>
      </c>
      <c r="C84" s="129">
        <v>66</v>
      </c>
      <c r="D84" s="129">
        <v>206</v>
      </c>
      <c r="E84" s="129">
        <v>368</v>
      </c>
      <c r="F84" s="129">
        <v>237</v>
      </c>
      <c r="G84" s="130">
        <f t="shared" si="6"/>
        <v>877</v>
      </c>
    </row>
    <row r="85" spans="1:7" x14ac:dyDescent="0.3">
      <c r="A85" s="187"/>
      <c r="B85" s="128" t="s">
        <v>1</v>
      </c>
      <c r="C85" s="129">
        <v>542</v>
      </c>
      <c r="D85" s="129">
        <v>1979</v>
      </c>
      <c r="E85" s="129">
        <v>2793</v>
      </c>
      <c r="F85" s="129">
        <v>1466</v>
      </c>
      <c r="G85" s="130">
        <f t="shared" si="6"/>
        <v>6780</v>
      </c>
    </row>
    <row r="86" spans="1:7" x14ac:dyDescent="0.3">
      <c r="A86" s="187"/>
      <c r="B86" s="128" t="s">
        <v>2</v>
      </c>
      <c r="C86" s="129">
        <v>1204</v>
      </c>
      <c r="D86" s="129">
        <v>4332</v>
      </c>
      <c r="E86" s="129">
        <v>5970</v>
      </c>
      <c r="F86" s="129">
        <v>3166</v>
      </c>
      <c r="G86" s="130">
        <f t="shared" si="6"/>
        <v>14672</v>
      </c>
    </row>
    <row r="87" spans="1:7" x14ac:dyDescent="0.3">
      <c r="A87" s="182" t="s">
        <v>37</v>
      </c>
      <c r="B87" s="12" t="s">
        <v>0</v>
      </c>
      <c r="C87" s="131">
        <v>7</v>
      </c>
      <c r="D87" s="131">
        <v>96</v>
      </c>
      <c r="E87" s="131">
        <v>210</v>
      </c>
      <c r="F87" s="131">
        <v>50</v>
      </c>
      <c r="G87" s="132">
        <f t="shared" si="6"/>
        <v>363</v>
      </c>
    </row>
    <row r="88" spans="1:7" x14ac:dyDescent="0.3">
      <c r="A88" s="182"/>
      <c r="B88" s="12" t="s">
        <v>1</v>
      </c>
      <c r="C88" s="131">
        <v>62</v>
      </c>
      <c r="D88" s="131">
        <v>620</v>
      </c>
      <c r="E88" s="131">
        <v>1121</v>
      </c>
      <c r="F88" s="131">
        <v>199</v>
      </c>
      <c r="G88" s="132">
        <f t="shared" si="6"/>
        <v>2002</v>
      </c>
    </row>
    <row r="89" spans="1:7" x14ac:dyDescent="0.3">
      <c r="A89" s="182"/>
      <c r="B89" s="12" t="s">
        <v>2</v>
      </c>
      <c r="C89" s="131">
        <v>155</v>
      </c>
      <c r="D89" s="131">
        <v>1447</v>
      </c>
      <c r="E89" s="131">
        <v>2673</v>
      </c>
      <c r="F89" s="131">
        <v>479</v>
      </c>
      <c r="G89" s="132">
        <f t="shared" si="6"/>
        <v>4754</v>
      </c>
    </row>
    <row r="90" spans="1:7" x14ac:dyDescent="0.3">
      <c r="A90" s="187" t="s">
        <v>38</v>
      </c>
      <c r="B90" s="102" t="s">
        <v>0</v>
      </c>
      <c r="C90" s="129">
        <v>29</v>
      </c>
      <c r="D90" s="129">
        <v>110</v>
      </c>
      <c r="E90" s="129">
        <v>131</v>
      </c>
      <c r="F90" s="129">
        <v>34</v>
      </c>
      <c r="G90" s="130">
        <f t="shared" si="6"/>
        <v>304</v>
      </c>
    </row>
    <row r="91" spans="1:7" x14ac:dyDescent="0.3">
      <c r="A91" s="187"/>
      <c r="B91" s="102" t="s">
        <v>1</v>
      </c>
      <c r="C91" s="129">
        <v>134</v>
      </c>
      <c r="D91" s="129">
        <v>647</v>
      </c>
      <c r="E91" s="129">
        <v>642</v>
      </c>
      <c r="F91" s="129">
        <v>128</v>
      </c>
      <c r="G91" s="130">
        <f t="shared" si="6"/>
        <v>1551</v>
      </c>
    </row>
    <row r="92" spans="1:7" x14ac:dyDescent="0.3">
      <c r="A92" s="187"/>
      <c r="B92" s="102" t="s">
        <v>2</v>
      </c>
      <c r="C92" s="129">
        <v>326</v>
      </c>
      <c r="D92" s="129">
        <v>1567</v>
      </c>
      <c r="E92" s="129">
        <v>1541</v>
      </c>
      <c r="F92" s="129">
        <v>292</v>
      </c>
      <c r="G92" s="130">
        <f t="shared" si="6"/>
        <v>3726</v>
      </c>
    </row>
    <row r="93" spans="1:7" x14ac:dyDescent="0.3">
      <c r="A93" s="186" t="s">
        <v>4</v>
      </c>
      <c r="B93" s="60" t="s">
        <v>0</v>
      </c>
      <c r="C93" s="133">
        <f>C54+C57+C60+C63+C66+C69+C72+C75+C78+C81+C84+C87+C90</f>
        <v>585</v>
      </c>
      <c r="D93" s="133">
        <f t="shared" ref="D93:G93" si="7">D54+D57+D60+D63+D66+D69+D72+D75+D78+D81+D84+D87+D90</f>
        <v>2067</v>
      </c>
      <c r="E93" s="133">
        <f t="shared" si="7"/>
        <v>3524</v>
      </c>
      <c r="F93" s="133">
        <f t="shared" si="7"/>
        <v>1157</v>
      </c>
      <c r="G93" s="133">
        <f t="shared" si="7"/>
        <v>7333</v>
      </c>
    </row>
    <row r="94" spans="1:7" x14ac:dyDescent="0.3">
      <c r="A94" s="186"/>
      <c r="B94" s="60" t="s">
        <v>1</v>
      </c>
      <c r="C94" s="133">
        <f t="shared" ref="C94:G95" si="8">C55+C58+C61+C64+C67+C70+C73+C76+C79+C82+C85+C88+C91</f>
        <v>4591</v>
      </c>
      <c r="D94" s="133">
        <f t="shared" si="8"/>
        <v>15959</v>
      </c>
      <c r="E94" s="133">
        <f t="shared" si="8"/>
        <v>23649</v>
      </c>
      <c r="F94" s="133">
        <f t="shared" si="8"/>
        <v>6847</v>
      </c>
      <c r="G94" s="133">
        <f t="shared" si="8"/>
        <v>51046</v>
      </c>
    </row>
    <row r="95" spans="1:7" x14ac:dyDescent="0.3">
      <c r="A95" s="186"/>
      <c r="B95" s="60" t="s">
        <v>2</v>
      </c>
      <c r="C95" s="133">
        <f t="shared" si="8"/>
        <v>11132</v>
      </c>
      <c r="D95" s="133">
        <f t="shared" si="8"/>
        <v>37025</v>
      </c>
      <c r="E95" s="133">
        <f t="shared" si="8"/>
        <v>53270</v>
      </c>
      <c r="F95" s="133">
        <f t="shared" si="8"/>
        <v>15121</v>
      </c>
      <c r="G95" s="133">
        <f t="shared" si="8"/>
        <v>116548</v>
      </c>
    </row>
    <row r="96" spans="1:7" x14ac:dyDescent="0.3">
      <c r="A96" s="134" t="s">
        <v>291</v>
      </c>
      <c r="B96" s="134"/>
      <c r="C96" s="134"/>
      <c r="D96" s="134"/>
      <c r="E96" s="112"/>
      <c r="F96" s="112"/>
      <c r="G96" s="112"/>
    </row>
    <row r="99" spans="1:7" x14ac:dyDescent="0.3">
      <c r="A99" s="188" t="s">
        <v>267</v>
      </c>
      <c r="B99" s="188"/>
      <c r="C99" s="188"/>
      <c r="D99" s="188"/>
      <c r="E99" s="188"/>
      <c r="F99" s="188"/>
      <c r="G99" s="188"/>
    </row>
    <row r="100" spans="1:7" x14ac:dyDescent="0.3">
      <c r="A100" s="188" t="s">
        <v>269</v>
      </c>
      <c r="B100" s="188"/>
      <c r="C100" s="188"/>
      <c r="D100" s="188"/>
      <c r="E100" s="188"/>
      <c r="F100" s="188"/>
      <c r="G100" s="188"/>
    </row>
    <row r="101" spans="1:7" x14ac:dyDescent="0.3">
      <c r="A101" s="126" t="s">
        <v>285</v>
      </c>
      <c r="B101" s="55"/>
      <c r="C101" s="55" t="s">
        <v>191</v>
      </c>
      <c r="D101" s="55" t="s">
        <v>192</v>
      </c>
      <c r="E101" s="55" t="s">
        <v>193</v>
      </c>
      <c r="F101" s="55" t="s">
        <v>194</v>
      </c>
      <c r="G101" s="55" t="s">
        <v>4</v>
      </c>
    </row>
    <row r="102" spans="1:7" x14ac:dyDescent="0.3">
      <c r="A102" s="187" t="s">
        <v>94</v>
      </c>
      <c r="B102" s="71" t="s">
        <v>0</v>
      </c>
      <c r="C102" s="100">
        <v>7</v>
      </c>
      <c r="D102" s="100">
        <v>76</v>
      </c>
      <c r="E102" s="100">
        <v>101</v>
      </c>
      <c r="F102" s="100">
        <v>21</v>
      </c>
      <c r="G102" s="101">
        <f t="shared" ref="G102:G111" si="9">SUM(C102:F102)</f>
        <v>205</v>
      </c>
    </row>
    <row r="103" spans="1:7" x14ac:dyDescent="0.3">
      <c r="A103" s="187"/>
      <c r="B103" s="71" t="s">
        <v>1</v>
      </c>
      <c r="C103" s="100">
        <v>53</v>
      </c>
      <c r="D103" s="100">
        <v>522</v>
      </c>
      <c r="E103" s="100">
        <v>635</v>
      </c>
      <c r="F103" s="100">
        <v>94</v>
      </c>
      <c r="G103" s="101">
        <f t="shared" si="9"/>
        <v>1304</v>
      </c>
    </row>
    <row r="104" spans="1:7" x14ac:dyDescent="0.3">
      <c r="A104" s="187"/>
      <c r="B104" s="71" t="s">
        <v>2</v>
      </c>
      <c r="C104" s="100">
        <v>140</v>
      </c>
      <c r="D104" s="100">
        <v>1281</v>
      </c>
      <c r="E104" s="100">
        <v>1456</v>
      </c>
      <c r="F104" s="100">
        <v>231</v>
      </c>
      <c r="G104" s="101">
        <f t="shared" si="9"/>
        <v>3108</v>
      </c>
    </row>
    <row r="105" spans="1:7" x14ac:dyDescent="0.3">
      <c r="A105" s="182" t="s">
        <v>27</v>
      </c>
      <c r="B105" s="6" t="s">
        <v>0</v>
      </c>
      <c r="C105" s="98">
        <v>176</v>
      </c>
      <c r="D105" s="98">
        <v>447</v>
      </c>
      <c r="E105" s="98">
        <v>379</v>
      </c>
      <c r="F105" s="98">
        <v>110</v>
      </c>
      <c r="G105" s="99">
        <f t="shared" si="9"/>
        <v>1112</v>
      </c>
    </row>
    <row r="106" spans="1:7" x14ac:dyDescent="0.3">
      <c r="A106" s="182"/>
      <c r="B106" s="6" t="s">
        <v>1</v>
      </c>
      <c r="C106" s="98">
        <v>1652</v>
      </c>
      <c r="D106" s="98">
        <v>3673</v>
      </c>
      <c r="E106" s="98">
        <v>2858</v>
      </c>
      <c r="F106" s="98">
        <v>788</v>
      </c>
      <c r="G106" s="99">
        <f t="shared" si="9"/>
        <v>8971</v>
      </c>
    </row>
    <row r="107" spans="1:7" x14ac:dyDescent="0.3">
      <c r="A107" s="182"/>
      <c r="B107" s="6" t="s">
        <v>2</v>
      </c>
      <c r="C107" s="98">
        <v>4084</v>
      </c>
      <c r="D107" s="98">
        <v>8573</v>
      </c>
      <c r="E107" s="98">
        <v>6440</v>
      </c>
      <c r="F107" s="98">
        <v>1719</v>
      </c>
      <c r="G107" s="99">
        <f t="shared" si="9"/>
        <v>20816</v>
      </c>
    </row>
    <row r="108" spans="1:7" x14ac:dyDescent="0.3">
      <c r="A108" s="187" t="s">
        <v>28</v>
      </c>
      <c r="B108" s="71" t="s">
        <v>0</v>
      </c>
      <c r="C108" s="100">
        <v>6</v>
      </c>
      <c r="D108" s="100">
        <v>76</v>
      </c>
      <c r="E108" s="100">
        <v>191</v>
      </c>
      <c r="F108" s="100">
        <v>78</v>
      </c>
      <c r="G108" s="101">
        <f t="shared" si="9"/>
        <v>351</v>
      </c>
    </row>
    <row r="109" spans="1:7" x14ac:dyDescent="0.3">
      <c r="A109" s="187"/>
      <c r="B109" s="71" t="s">
        <v>1</v>
      </c>
      <c r="C109" s="100">
        <v>41</v>
      </c>
      <c r="D109" s="100">
        <v>492</v>
      </c>
      <c r="E109" s="100">
        <v>1104</v>
      </c>
      <c r="F109" s="100">
        <v>385</v>
      </c>
      <c r="G109" s="101">
        <f t="shared" si="9"/>
        <v>2022</v>
      </c>
    </row>
    <row r="110" spans="1:7" x14ac:dyDescent="0.3">
      <c r="A110" s="187"/>
      <c r="B110" s="71" t="s">
        <v>2</v>
      </c>
      <c r="C110" s="100">
        <v>117</v>
      </c>
      <c r="D110" s="100">
        <v>1100</v>
      </c>
      <c r="E110" s="100">
        <v>2333</v>
      </c>
      <c r="F110" s="100">
        <v>819</v>
      </c>
      <c r="G110" s="101">
        <f t="shared" si="9"/>
        <v>4369</v>
      </c>
    </row>
    <row r="111" spans="1:7" x14ac:dyDescent="0.3">
      <c r="A111" s="182" t="s">
        <v>29</v>
      </c>
      <c r="B111" s="6" t="s">
        <v>0</v>
      </c>
      <c r="C111" s="98">
        <v>0</v>
      </c>
      <c r="D111" s="98">
        <v>22</v>
      </c>
      <c r="E111" s="98">
        <v>46</v>
      </c>
      <c r="F111" s="98">
        <v>28</v>
      </c>
      <c r="G111" s="99">
        <f t="shared" si="9"/>
        <v>96</v>
      </c>
    </row>
    <row r="112" spans="1:7" x14ac:dyDescent="0.3">
      <c r="A112" s="182"/>
      <c r="B112" s="6" t="s">
        <v>1</v>
      </c>
      <c r="C112" s="98">
        <v>0</v>
      </c>
      <c r="D112" s="98">
        <v>161</v>
      </c>
      <c r="E112" s="98">
        <v>344</v>
      </c>
      <c r="F112" s="98">
        <v>181</v>
      </c>
      <c r="G112" s="99">
        <f t="shared" ref="G112:G113" si="10">SUM(C112:F112)</f>
        <v>686</v>
      </c>
    </row>
    <row r="113" spans="1:7" x14ac:dyDescent="0.3">
      <c r="A113" s="182"/>
      <c r="B113" s="6" t="s">
        <v>2</v>
      </c>
      <c r="C113" s="98">
        <v>0</v>
      </c>
      <c r="D113" s="98">
        <v>357</v>
      </c>
      <c r="E113" s="98">
        <v>726</v>
      </c>
      <c r="F113" s="98">
        <v>361</v>
      </c>
      <c r="G113" s="99">
        <f t="shared" si="10"/>
        <v>1444</v>
      </c>
    </row>
    <row r="114" spans="1:7" x14ac:dyDescent="0.3">
      <c r="A114" s="187" t="s">
        <v>30</v>
      </c>
      <c r="B114" s="71" t="s">
        <v>0</v>
      </c>
      <c r="C114" s="100">
        <v>4</v>
      </c>
      <c r="D114" s="100">
        <v>53</v>
      </c>
      <c r="E114" s="100">
        <v>72</v>
      </c>
      <c r="F114" s="100">
        <v>26</v>
      </c>
      <c r="G114" s="101">
        <f>SUM(C114:F114)</f>
        <v>155</v>
      </c>
    </row>
    <row r="115" spans="1:7" x14ac:dyDescent="0.3">
      <c r="A115" s="187"/>
      <c r="B115" s="71" t="s">
        <v>1</v>
      </c>
      <c r="C115" s="100">
        <v>27</v>
      </c>
      <c r="D115" s="100">
        <v>311</v>
      </c>
      <c r="E115" s="100">
        <v>433</v>
      </c>
      <c r="F115" s="100">
        <v>137</v>
      </c>
      <c r="G115" s="101">
        <f t="shared" ref="G115:G119" si="11">SUM(C115:F115)</f>
        <v>908</v>
      </c>
    </row>
    <row r="116" spans="1:7" x14ac:dyDescent="0.3">
      <c r="A116" s="187"/>
      <c r="B116" s="71" t="s">
        <v>2</v>
      </c>
      <c r="C116" s="100">
        <v>75</v>
      </c>
      <c r="D116" s="100">
        <v>808</v>
      </c>
      <c r="E116" s="100">
        <v>1087</v>
      </c>
      <c r="F116" s="100">
        <v>323</v>
      </c>
      <c r="G116" s="101">
        <f t="shared" si="11"/>
        <v>2293</v>
      </c>
    </row>
    <row r="117" spans="1:7" x14ac:dyDescent="0.3">
      <c r="A117" s="182" t="s">
        <v>31</v>
      </c>
      <c r="B117" s="6" t="s">
        <v>0</v>
      </c>
      <c r="C117" s="98">
        <v>8</v>
      </c>
      <c r="D117" s="98">
        <v>54</v>
      </c>
      <c r="E117" s="98">
        <v>92</v>
      </c>
      <c r="F117" s="98">
        <v>116</v>
      </c>
      <c r="G117" s="99">
        <f t="shared" si="11"/>
        <v>270</v>
      </c>
    </row>
    <row r="118" spans="1:7" x14ac:dyDescent="0.3">
      <c r="A118" s="182"/>
      <c r="B118" s="6" t="s">
        <v>1</v>
      </c>
      <c r="C118" s="98">
        <v>74</v>
      </c>
      <c r="D118" s="98">
        <v>710</v>
      </c>
      <c r="E118" s="98">
        <v>1022</v>
      </c>
      <c r="F118" s="98">
        <v>983</v>
      </c>
      <c r="G118" s="99">
        <f t="shared" si="11"/>
        <v>2789</v>
      </c>
    </row>
    <row r="119" spans="1:7" x14ac:dyDescent="0.3">
      <c r="A119" s="182"/>
      <c r="B119" s="6" t="s">
        <v>2</v>
      </c>
      <c r="C119" s="98">
        <v>162</v>
      </c>
      <c r="D119" s="98">
        <v>1456</v>
      </c>
      <c r="E119" s="98">
        <v>2156</v>
      </c>
      <c r="F119" s="98">
        <v>2033</v>
      </c>
      <c r="G119" s="99">
        <f t="shared" si="11"/>
        <v>5807</v>
      </c>
    </row>
    <row r="120" spans="1:7" x14ac:dyDescent="0.3">
      <c r="A120" s="187" t="s">
        <v>32</v>
      </c>
      <c r="B120" s="71" t="s">
        <v>0</v>
      </c>
      <c r="C120" s="100">
        <v>16</v>
      </c>
      <c r="D120" s="100">
        <v>177</v>
      </c>
      <c r="E120" s="100">
        <v>403</v>
      </c>
      <c r="F120" s="100">
        <v>116</v>
      </c>
      <c r="G120" s="101">
        <f t="shared" ref="G120:G140" si="12">SUM(C120:F120)</f>
        <v>712</v>
      </c>
    </row>
    <row r="121" spans="1:7" x14ac:dyDescent="0.3">
      <c r="A121" s="187"/>
      <c r="B121" s="71" t="s">
        <v>1</v>
      </c>
      <c r="C121" s="100">
        <v>126</v>
      </c>
      <c r="D121" s="100">
        <v>1199</v>
      </c>
      <c r="E121" s="100">
        <v>2233</v>
      </c>
      <c r="F121" s="100">
        <v>467</v>
      </c>
      <c r="G121" s="101">
        <f t="shared" si="12"/>
        <v>4025</v>
      </c>
    </row>
    <row r="122" spans="1:7" x14ac:dyDescent="0.3">
      <c r="A122" s="187"/>
      <c r="B122" s="71" t="s">
        <v>2</v>
      </c>
      <c r="C122" s="100">
        <v>325</v>
      </c>
      <c r="D122" s="100">
        <v>2861</v>
      </c>
      <c r="E122" s="100">
        <v>4931</v>
      </c>
      <c r="F122" s="100">
        <v>990</v>
      </c>
      <c r="G122" s="101">
        <f t="shared" si="12"/>
        <v>9107</v>
      </c>
    </row>
    <row r="123" spans="1:7" x14ac:dyDescent="0.3">
      <c r="A123" s="182" t="s">
        <v>33</v>
      </c>
      <c r="B123" s="6" t="s">
        <v>0</v>
      </c>
      <c r="C123" s="98">
        <v>67</v>
      </c>
      <c r="D123" s="98">
        <v>170</v>
      </c>
      <c r="E123" s="98">
        <v>172</v>
      </c>
      <c r="F123" s="98">
        <v>35</v>
      </c>
      <c r="G123" s="99">
        <f t="shared" si="12"/>
        <v>444</v>
      </c>
    </row>
    <row r="124" spans="1:7" x14ac:dyDescent="0.3">
      <c r="A124" s="182"/>
      <c r="B124" s="6" t="s">
        <v>1</v>
      </c>
      <c r="C124" s="98">
        <v>606</v>
      </c>
      <c r="D124" s="98">
        <v>1512</v>
      </c>
      <c r="E124" s="98">
        <v>1094</v>
      </c>
      <c r="F124" s="98">
        <v>159</v>
      </c>
      <c r="G124" s="99">
        <f t="shared" si="12"/>
        <v>3371</v>
      </c>
    </row>
    <row r="125" spans="1:7" x14ac:dyDescent="0.3">
      <c r="A125" s="182"/>
      <c r="B125" s="6" t="s">
        <v>2</v>
      </c>
      <c r="C125" s="98">
        <v>1500</v>
      </c>
      <c r="D125" s="98">
        <v>3642</v>
      </c>
      <c r="E125" s="98">
        <v>2433</v>
      </c>
      <c r="F125" s="98">
        <v>342</v>
      </c>
      <c r="G125" s="99">
        <f t="shared" si="12"/>
        <v>7917</v>
      </c>
    </row>
    <row r="126" spans="1:7" x14ac:dyDescent="0.3">
      <c r="A126" s="187" t="s">
        <v>34</v>
      </c>
      <c r="B126" s="71" t="s">
        <v>0</v>
      </c>
      <c r="C126" s="100">
        <v>22</v>
      </c>
      <c r="D126" s="100">
        <v>243</v>
      </c>
      <c r="E126" s="100">
        <v>369</v>
      </c>
      <c r="F126" s="100">
        <v>94</v>
      </c>
      <c r="G126" s="101">
        <f t="shared" si="12"/>
        <v>728</v>
      </c>
    </row>
    <row r="127" spans="1:7" x14ac:dyDescent="0.3">
      <c r="A127" s="187"/>
      <c r="B127" s="71" t="s">
        <v>1</v>
      </c>
      <c r="C127" s="100">
        <v>193</v>
      </c>
      <c r="D127" s="100">
        <v>1724</v>
      </c>
      <c r="E127" s="100">
        <v>2706</v>
      </c>
      <c r="F127" s="100">
        <v>659</v>
      </c>
      <c r="G127" s="101">
        <f t="shared" si="12"/>
        <v>5282</v>
      </c>
    </row>
    <row r="128" spans="1:7" x14ac:dyDescent="0.3">
      <c r="A128" s="187"/>
      <c r="B128" s="71" t="s">
        <v>2</v>
      </c>
      <c r="C128" s="100">
        <v>465</v>
      </c>
      <c r="D128" s="100">
        <v>3923</v>
      </c>
      <c r="E128" s="100">
        <v>6140</v>
      </c>
      <c r="F128" s="100">
        <v>1431</v>
      </c>
      <c r="G128" s="101">
        <f t="shared" si="12"/>
        <v>11959</v>
      </c>
    </row>
    <row r="129" spans="1:8" x14ac:dyDescent="0.3">
      <c r="A129" s="182" t="s">
        <v>35</v>
      </c>
      <c r="B129" s="6" t="s">
        <v>0</v>
      </c>
      <c r="C129" s="98">
        <v>42</v>
      </c>
      <c r="D129" s="98">
        <v>159</v>
      </c>
      <c r="E129" s="98">
        <v>360</v>
      </c>
      <c r="F129" s="98">
        <v>105</v>
      </c>
      <c r="G129" s="99">
        <f t="shared" si="12"/>
        <v>666</v>
      </c>
    </row>
    <row r="130" spans="1:8" x14ac:dyDescent="0.3">
      <c r="A130" s="182"/>
      <c r="B130" s="6" t="s">
        <v>1</v>
      </c>
      <c r="C130" s="98">
        <v>414</v>
      </c>
      <c r="D130" s="98">
        <v>1400</v>
      </c>
      <c r="E130" s="98">
        <v>2484</v>
      </c>
      <c r="F130" s="98">
        <v>592</v>
      </c>
      <c r="G130" s="99">
        <f t="shared" si="12"/>
        <v>4890</v>
      </c>
    </row>
    <row r="131" spans="1:8" x14ac:dyDescent="0.3">
      <c r="A131" s="182"/>
      <c r="B131" s="6" t="s">
        <v>2</v>
      </c>
      <c r="C131" s="98">
        <v>1135</v>
      </c>
      <c r="D131" s="98">
        <v>3473</v>
      </c>
      <c r="E131" s="98">
        <v>5846</v>
      </c>
      <c r="F131" s="98">
        <v>1335</v>
      </c>
      <c r="G131" s="99">
        <f t="shared" si="12"/>
        <v>11789</v>
      </c>
    </row>
    <row r="132" spans="1:8" x14ac:dyDescent="0.3">
      <c r="A132" s="187" t="s">
        <v>36</v>
      </c>
      <c r="B132" s="71" t="s">
        <v>0</v>
      </c>
      <c r="C132" s="100">
        <v>61</v>
      </c>
      <c r="D132" s="100">
        <v>205</v>
      </c>
      <c r="E132" s="100">
        <v>368</v>
      </c>
      <c r="F132" s="100">
        <v>237</v>
      </c>
      <c r="G132" s="101">
        <f t="shared" si="12"/>
        <v>871</v>
      </c>
    </row>
    <row r="133" spans="1:8" x14ac:dyDescent="0.3">
      <c r="A133" s="187"/>
      <c r="B133" s="71" t="s">
        <v>1</v>
      </c>
      <c r="C133" s="100">
        <v>509</v>
      </c>
      <c r="D133" s="100">
        <v>1972</v>
      </c>
      <c r="E133" s="100">
        <v>2793</v>
      </c>
      <c r="F133" s="100">
        <v>1466</v>
      </c>
      <c r="G133" s="101">
        <f t="shared" si="12"/>
        <v>6740</v>
      </c>
    </row>
    <row r="134" spans="1:8" x14ac:dyDescent="0.3">
      <c r="A134" s="187"/>
      <c r="B134" s="71" t="s">
        <v>2</v>
      </c>
      <c r="C134" s="100">
        <v>1134</v>
      </c>
      <c r="D134" s="100">
        <v>4318</v>
      </c>
      <c r="E134" s="100">
        <v>5970</v>
      </c>
      <c r="F134" s="100">
        <v>3166</v>
      </c>
      <c r="G134" s="101">
        <f t="shared" si="12"/>
        <v>14588</v>
      </c>
    </row>
    <row r="135" spans="1:8" x14ac:dyDescent="0.3">
      <c r="A135" s="182" t="s">
        <v>37</v>
      </c>
      <c r="B135" s="6" t="s">
        <v>0</v>
      </c>
      <c r="C135" s="98">
        <v>5</v>
      </c>
      <c r="D135" s="98">
        <v>80</v>
      </c>
      <c r="E135" s="98">
        <v>170</v>
      </c>
      <c r="F135" s="98">
        <v>39</v>
      </c>
      <c r="G135" s="99">
        <f t="shared" si="12"/>
        <v>294</v>
      </c>
    </row>
    <row r="136" spans="1:8" x14ac:dyDescent="0.3">
      <c r="A136" s="182"/>
      <c r="B136" s="6" t="s">
        <v>1</v>
      </c>
      <c r="C136" s="98">
        <v>51</v>
      </c>
      <c r="D136" s="98">
        <v>552</v>
      </c>
      <c r="E136" s="98">
        <v>940</v>
      </c>
      <c r="F136" s="98">
        <v>162</v>
      </c>
      <c r="G136" s="99">
        <f t="shared" si="12"/>
        <v>1705</v>
      </c>
    </row>
    <row r="137" spans="1:8" x14ac:dyDescent="0.3">
      <c r="A137" s="182"/>
      <c r="B137" s="6" t="s">
        <v>2</v>
      </c>
      <c r="C137" s="98">
        <v>131</v>
      </c>
      <c r="D137" s="98">
        <v>1306</v>
      </c>
      <c r="E137" s="98">
        <v>2228</v>
      </c>
      <c r="F137" s="98">
        <v>364</v>
      </c>
      <c r="G137" s="99">
        <f t="shared" si="12"/>
        <v>4029</v>
      </c>
    </row>
    <row r="138" spans="1:8" x14ac:dyDescent="0.3">
      <c r="A138" s="187" t="s">
        <v>38</v>
      </c>
      <c r="B138" s="102" t="s">
        <v>0</v>
      </c>
      <c r="C138" s="100">
        <v>5</v>
      </c>
      <c r="D138" s="100">
        <v>92</v>
      </c>
      <c r="E138" s="100">
        <v>89</v>
      </c>
      <c r="F138" s="100">
        <v>32</v>
      </c>
      <c r="G138" s="101">
        <f t="shared" si="12"/>
        <v>218</v>
      </c>
    </row>
    <row r="139" spans="1:8" x14ac:dyDescent="0.3">
      <c r="A139" s="187"/>
      <c r="B139" s="102" t="s">
        <v>1</v>
      </c>
      <c r="C139" s="100">
        <v>35</v>
      </c>
      <c r="D139" s="100">
        <v>578</v>
      </c>
      <c r="E139" s="100">
        <v>449</v>
      </c>
      <c r="F139" s="100">
        <v>116</v>
      </c>
      <c r="G139" s="101">
        <f t="shared" si="12"/>
        <v>1178</v>
      </c>
    </row>
    <row r="140" spans="1:8" x14ac:dyDescent="0.3">
      <c r="A140" s="187"/>
      <c r="B140" s="102" t="s">
        <v>2</v>
      </c>
      <c r="C140" s="100">
        <v>104</v>
      </c>
      <c r="D140" s="100">
        <v>1404</v>
      </c>
      <c r="E140" s="100">
        <v>1061</v>
      </c>
      <c r="F140" s="100">
        <v>258</v>
      </c>
      <c r="G140" s="101">
        <f t="shared" si="12"/>
        <v>2827</v>
      </c>
    </row>
    <row r="141" spans="1:8" x14ac:dyDescent="0.3">
      <c r="A141" s="186" t="s">
        <v>4</v>
      </c>
      <c r="B141" s="57" t="s">
        <v>0</v>
      </c>
      <c r="C141" s="56">
        <f>C102+C105+C108+C111+C114+C117+C120+C123+C126+C129+C132+C135+C138</f>
        <v>419</v>
      </c>
      <c r="D141" s="56">
        <f t="shared" ref="D141:G141" si="13">D102+D105+D108+D111+D114+D117+D120+D123+D126+D129+D132+D135+D138</f>
        <v>1854</v>
      </c>
      <c r="E141" s="56">
        <f t="shared" si="13"/>
        <v>2812</v>
      </c>
      <c r="F141" s="56">
        <f t="shared" si="13"/>
        <v>1037</v>
      </c>
      <c r="G141" s="56">
        <f t="shared" si="13"/>
        <v>6122</v>
      </c>
    </row>
    <row r="142" spans="1:8" x14ac:dyDescent="0.3">
      <c r="A142" s="186"/>
      <c r="B142" s="57" t="s">
        <v>1</v>
      </c>
      <c r="C142" s="56">
        <f t="shared" ref="C142:G142" si="14">C103+C106+C109+C112+C115+C118+C121+C124+C127+C130+C133+C136+C139</f>
        <v>3781</v>
      </c>
      <c r="D142" s="56">
        <f t="shared" si="14"/>
        <v>14806</v>
      </c>
      <c r="E142" s="56">
        <f t="shared" si="14"/>
        <v>19095</v>
      </c>
      <c r="F142" s="56">
        <f t="shared" si="14"/>
        <v>6189</v>
      </c>
      <c r="G142" s="56">
        <f t="shared" si="14"/>
        <v>43871</v>
      </c>
    </row>
    <row r="143" spans="1:8" x14ac:dyDescent="0.3">
      <c r="A143" s="186"/>
      <c r="B143" s="57" t="s">
        <v>2</v>
      </c>
      <c r="C143" s="56">
        <f t="shared" ref="C143:G143" si="15">C104+C107+C110+C113+C116+C119+C122+C125+C128+C131+C134+C137+C140</f>
        <v>9372</v>
      </c>
      <c r="D143" s="56">
        <f t="shared" si="15"/>
        <v>34502</v>
      </c>
      <c r="E143" s="56">
        <f t="shared" si="15"/>
        <v>42807</v>
      </c>
      <c r="F143" s="56">
        <f t="shared" si="15"/>
        <v>13372</v>
      </c>
      <c r="G143" s="56">
        <f t="shared" si="15"/>
        <v>100053</v>
      </c>
    </row>
    <row r="144" spans="1:8" x14ac:dyDescent="0.3">
      <c r="A144" s="134" t="s">
        <v>291</v>
      </c>
      <c r="B144" s="127"/>
      <c r="C144" s="127"/>
      <c r="D144" s="127"/>
      <c r="E144" s="112"/>
      <c r="F144" s="112"/>
      <c r="G144" s="112"/>
      <c r="H144" s="112"/>
    </row>
  </sheetData>
  <mergeCells count="48">
    <mergeCell ref="A111:A113"/>
    <mergeCell ref="A114:A116"/>
    <mergeCell ref="A99:G99"/>
    <mergeCell ref="A100:G100"/>
    <mergeCell ref="A102:A104"/>
    <mergeCell ref="A105:A107"/>
    <mergeCell ref="A108:A110"/>
    <mergeCell ref="A138:A140"/>
    <mergeCell ref="A141:A143"/>
    <mergeCell ref="A126:A128"/>
    <mergeCell ref="A117:A119"/>
    <mergeCell ref="A120:A122"/>
    <mergeCell ref="A123:A125"/>
    <mergeCell ref="A129:A131"/>
    <mergeCell ref="A132:A134"/>
    <mergeCell ref="A135:A137"/>
    <mergeCell ref="A51:G51"/>
    <mergeCell ref="A52:G52"/>
    <mergeCell ref="A54:A56"/>
    <mergeCell ref="A57:A59"/>
    <mergeCell ref="A60:A62"/>
    <mergeCell ref="A63:A65"/>
    <mergeCell ref="A66:A68"/>
    <mergeCell ref="A69:A71"/>
    <mergeCell ref="A72:A74"/>
    <mergeCell ref="A75:A77"/>
    <mergeCell ref="A93:A95"/>
    <mergeCell ref="A78:A80"/>
    <mergeCell ref="A81:A83"/>
    <mergeCell ref="A84:A86"/>
    <mergeCell ref="A87:A89"/>
    <mergeCell ref="A90:A92"/>
    <mergeCell ref="A3:G3"/>
    <mergeCell ref="A4:G4"/>
    <mergeCell ref="A6:A8"/>
    <mergeCell ref="A9:A11"/>
    <mergeCell ref="A12:A14"/>
    <mergeCell ref="A15:A17"/>
    <mergeCell ref="A18:A20"/>
    <mergeCell ref="A21:A23"/>
    <mergeCell ref="A24:A26"/>
    <mergeCell ref="A27:A29"/>
    <mergeCell ref="A45:A47"/>
    <mergeCell ref="A30:A32"/>
    <mergeCell ref="A33:A35"/>
    <mergeCell ref="A36:A38"/>
    <mergeCell ref="A39:A41"/>
    <mergeCell ref="A42:A44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597" r:id="rId1"/>
  <headerFooter>
    <oddHeader>&amp;R&amp;G</oddHeader>
    <oddFooter>&amp;L&amp;F&amp;C&amp;P&amp;R&amp;A</oddFooter>
  </headerFooter>
  <rowBreaks count="2" manualBreakCount="2">
    <brk id="48" max="16383" man="1"/>
    <brk id="96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3:Q155"/>
  <sheetViews>
    <sheetView showGridLines="0" zoomScaleNormal="100" workbookViewId="0">
      <pane xSplit="1" topLeftCell="B1" activePane="topRight" state="frozen"/>
      <selection pane="topRight" activeCell="A151" sqref="A151:L152"/>
    </sheetView>
  </sheetViews>
  <sheetFormatPr defaultRowHeight="14.4" x14ac:dyDescent="0.3"/>
  <cols>
    <col min="1" max="1" width="13.5546875" bestFit="1" customWidth="1"/>
    <col min="2" max="2" width="45" bestFit="1" customWidth="1"/>
    <col min="3" max="8" width="11.33203125" customWidth="1"/>
    <col min="9" max="10" width="11.33203125" bestFit="1" customWidth="1"/>
    <col min="11" max="12" width="11.33203125" customWidth="1"/>
  </cols>
  <sheetData>
    <row r="3" spans="1:12" s="118" customFormat="1" ht="17.100000000000001" customHeight="1" x14ac:dyDescent="0.3">
      <c r="A3" s="184" t="s">
        <v>301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30.75" customHeight="1" x14ac:dyDescent="0.3">
      <c r="A4" s="58" t="s">
        <v>164</v>
      </c>
      <c r="B4" s="59"/>
      <c r="C4" s="59">
        <v>2010</v>
      </c>
      <c r="D4" s="59">
        <v>2011</v>
      </c>
      <c r="E4" s="59">
        <v>2012</v>
      </c>
      <c r="F4" s="59">
        <v>2013</v>
      </c>
      <c r="G4" s="59">
        <v>2014</v>
      </c>
      <c r="H4" s="59">
        <v>2015</v>
      </c>
      <c r="I4" s="59">
        <v>2016</v>
      </c>
      <c r="J4" s="59">
        <v>2017</v>
      </c>
      <c r="K4" s="144">
        <v>2018</v>
      </c>
      <c r="L4" s="163">
        <v>2019</v>
      </c>
    </row>
    <row r="5" spans="1:12" x14ac:dyDescent="0.3">
      <c r="A5" s="189" t="s">
        <v>81</v>
      </c>
      <c r="B5" s="17" t="s">
        <v>211</v>
      </c>
      <c r="C5" s="18">
        <v>3327</v>
      </c>
      <c r="D5" s="18">
        <v>3339</v>
      </c>
      <c r="E5" s="18">
        <v>2660</v>
      </c>
      <c r="F5" s="18">
        <v>2948</v>
      </c>
      <c r="G5" s="18">
        <v>3698</v>
      </c>
      <c r="H5" s="18">
        <v>4094</v>
      </c>
      <c r="I5" s="18">
        <v>3766</v>
      </c>
      <c r="J5" s="18">
        <v>4930</v>
      </c>
      <c r="K5" s="18">
        <v>19967</v>
      </c>
      <c r="L5" s="18">
        <v>22289</v>
      </c>
    </row>
    <row r="6" spans="1:12" x14ac:dyDescent="0.3">
      <c r="A6" s="189"/>
      <c r="B6" s="17" t="s">
        <v>212</v>
      </c>
      <c r="C6" s="18">
        <v>22632</v>
      </c>
      <c r="D6" s="18">
        <v>19866</v>
      </c>
      <c r="E6" s="18">
        <v>14687</v>
      </c>
      <c r="F6" s="18">
        <v>17538</v>
      </c>
      <c r="G6" s="18">
        <v>18239</v>
      </c>
      <c r="H6" s="18">
        <v>25543</v>
      </c>
      <c r="I6" s="18">
        <v>27314</v>
      </c>
      <c r="J6" s="18">
        <v>26465</v>
      </c>
      <c r="K6" s="18">
        <v>47526</v>
      </c>
      <c r="L6" s="18">
        <v>46612</v>
      </c>
    </row>
    <row r="7" spans="1:12" x14ac:dyDescent="0.3">
      <c r="A7" s="189"/>
      <c r="B7" s="17" t="s">
        <v>7</v>
      </c>
      <c r="C7" s="18">
        <v>13481</v>
      </c>
      <c r="D7" s="18">
        <v>14182</v>
      </c>
      <c r="E7" s="18">
        <v>11001</v>
      </c>
      <c r="F7" s="18">
        <v>12021</v>
      </c>
      <c r="G7" s="18">
        <v>15157</v>
      </c>
      <c r="H7" s="18">
        <v>17110</v>
      </c>
      <c r="I7" s="18">
        <v>13546</v>
      </c>
      <c r="J7" s="18">
        <v>18884</v>
      </c>
      <c r="K7" s="18">
        <v>82836</v>
      </c>
      <c r="L7" s="18">
        <v>89055</v>
      </c>
    </row>
    <row r="8" spans="1:12" x14ac:dyDescent="0.3">
      <c r="A8" s="189"/>
      <c r="B8" s="17" t="s">
        <v>90</v>
      </c>
      <c r="C8" s="18">
        <v>65533</v>
      </c>
      <c r="D8" s="18">
        <v>62291</v>
      </c>
      <c r="E8" s="18">
        <v>44024</v>
      </c>
      <c r="F8" s="18">
        <v>60826</v>
      </c>
      <c r="G8" s="18">
        <v>63325</v>
      </c>
      <c r="H8" s="18">
        <v>74876</v>
      </c>
      <c r="I8" s="18">
        <v>85717</v>
      </c>
      <c r="J8" s="18">
        <v>88315</v>
      </c>
      <c r="K8" s="18">
        <v>134144</v>
      </c>
      <c r="L8" s="18">
        <v>138808</v>
      </c>
    </row>
    <row r="9" spans="1:12" x14ac:dyDescent="0.3">
      <c r="A9" s="189"/>
      <c r="B9" s="17" t="s">
        <v>93</v>
      </c>
      <c r="C9" s="19">
        <v>0.32300000000000001</v>
      </c>
      <c r="D9" s="19">
        <v>0.28100000000000003</v>
      </c>
      <c r="E9" s="19">
        <v>0.19600000000000001</v>
      </c>
      <c r="F9" s="19">
        <v>0.253</v>
      </c>
      <c r="G9" s="19">
        <v>0.28100000000000003</v>
      </c>
      <c r="H9" s="19">
        <v>0.32</v>
      </c>
      <c r="I9" s="19">
        <v>0.32700000000000001</v>
      </c>
      <c r="J9" s="19">
        <v>0.34699999999999998</v>
      </c>
      <c r="K9" s="19">
        <v>0.33900000000000002</v>
      </c>
      <c r="L9" s="19">
        <v>0.35</v>
      </c>
    </row>
    <row r="10" spans="1:12" x14ac:dyDescent="0.3">
      <c r="A10" s="190" t="s">
        <v>94</v>
      </c>
      <c r="B10" s="35" t="s">
        <v>213</v>
      </c>
      <c r="C10" s="36">
        <v>3758</v>
      </c>
      <c r="D10" s="36">
        <v>3637</v>
      </c>
      <c r="E10" s="36">
        <v>3225</v>
      </c>
      <c r="F10" s="36">
        <v>3671</v>
      </c>
      <c r="G10" s="36">
        <v>4343</v>
      </c>
      <c r="H10" s="36">
        <v>4887</v>
      </c>
      <c r="I10" s="36">
        <v>4365</v>
      </c>
      <c r="J10" s="36">
        <v>6477</v>
      </c>
      <c r="K10" s="36">
        <v>8953</v>
      </c>
      <c r="L10" s="36">
        <v>9556</v>
      </c>
    </row>
    <row r="11" spans="1:12" x14ac:dyDescent="0.3">
      <c r="A11" s="190"/>
      <c r="B11" s="35" t="s">
        <v>212</v>
      </c>
      <c r="C11" s="36">
        <v>18933</v>
      </c>
      <c r="D11" s="36">
        <v>16125</v>
      </c>
      <c r="E11" s="36">
        <v>12541</v>
      </c>
      <c r="F11" s="36">
        <v>13190</v>
      </c>
      <c r="G11" s="36">
        <v>13804</v>
      </c>
      <c r="H11" s="36">
        <v>11645</v>
      </c>
      <c r="I11" s="36">
        <v>17972</v>
      </c>
      <c r="J11" s="36">
        <v>19757</v>
      </c>
      <c r="K11" s="36">
        <v>20062</v>
      </c>
      <c r="L11" s="36">
        <v>19924</v>
      </c>
    </row>
    <row r="12" spans="1:12" x14ac:dyDescent="0.3">
      <c r="A12" s="190"/>
      <c r="B12" s="35" t="s">
        <v>7</v>
      </c>
      <c r="C12" s="36">
        <v>12585</v>
      </c>
      <c r="D12" s="36">
        <v>12673</v>
      </c>
      <c r="E12" s="36">
        <v>12049</v>
      </c>
      <c r="F12" s="36">
        <v>13882</v>
      </c>
      <c r="G12" s="36">
        <v>18415</v>
      </c>
      <c r="H12" s="36">
        <v>21425</v>
      </c>
      <c r="I12" s="36">
        <v>17247</v>
      </c>
      <c r="J12" s="36">
        <v>26024</v>
      </c>
      <c r="K12" s="36">
        <v>35581</v>
      </c>
      <c r="L12" s="36">
        <v>38382</v>
      </c>
    </row>
    <row r="13" spans="1:12" x14ac:dyDescent="0.3">
      <c r="A13" s="190"/>
      <c r="B13" s="35" t="s">
        <v>90</v>
      </c>
      <c r="C13" s="36">
        <v>46126</v>
      </c>
      <c r="D13" s="36">
        <v>42224</v>
      </c>
      <c r="E13" s="36">
        <v>31374</v>
      </c>
      <c r="F13" s="36">
        <v>33298</v>
      </c>
      <c r="G13" s="36">
        <v>38872</v>
      </c>
      <c r="H13" s="36">
        <v>38081</v>
      </c>
      <c r="I13" s="36">
        <v>56566</v>
      </c>
      <c r="J13" s="36">
        <v>60402</v>
      </c>
      <c r="K13" s="36">
        <v>56389</v>
      </c>
      <c r="L13" s="36">
        <v>59581</v>
      </c>
    </row>
    <row r="14" spans="1:12" x14ac:dyDescent="0.3">
      <c r="A14" s="190"/>
      <c r="B14" s="35" t="s">
        <v>93</v>
      </c>
      <c r="C14" s="37">
        <v>0.219</v>
      </c>
      <c r="D14" s="37">
        <v>0.19500000000000001</v>
      </c>
      <c r="E14" s="37">
        <v>0.152</v>
      </c>
      <c r="F14" s="37">
        <v>0.17399999999999999</v>
      </c>
      <c r="G14" s="37">
        <v>0.19700000000000001</v>
      </c>
      <c r="H14" s="37">
        <v>0.19500000000000001</v>
      </c>
      <c r="I14" s="37">
        <v>0.23200000000000001</v>
      </c>
      <c r="J14" s="37">
        <v>0.26500000000000001</v>
      </c>
      <c r="K14" s="37">
        <v>0.246</v>
      </c>
      <c r="L14" s="37">
        <v>0.26</v>
      </c>
    </row>
    <row r="15" spans="1:12" x14ac:dyDescent="0.3">
      <c r="A15" s="189" t="s">
        <v>53</v>
      </c>
      <c r="B15" s="17" t="s">
        <v>214</v>
      </c>
      <c r="C15" s="18">
        <v>84986</v>
      </c>
      <c r="D15" s="18">
        <v>105350</v>
      </c>
      <c r="E15" s="18">
        <v>89920</v>
      </c>
      <c r="F15" s="18">
        <v>117434</v>
      </c>
      <c r="G15" s="18">
        <v>154474</v>
      </c>
      <c r="H15" s="18">
        <v>175114</v>
      </c>
      <c r="I15" s="18">
        <v>153549</v>
      </c>
      <c r="J15" s="18">
        <v>173684</v>
      </c>
      <c r="K15" s="18">
        <v>468034</v>
      </c>
      <c r="L15" s="18">
        <v>571974</v>
      </c>
    </row>
    <row r="16" spans="1:12" x14ac:dyDescent="0.3">
      <c r="A16" s="189"/>
      <c r="B16" s="17" t="s">
        <v>215</v>
      </c>
      <c r="C16" s="18">
        <v>16201</v>
      </c>
      <c r="D16" s="18">
        <v>15251</v>
      </c>
      <c r="E16" s="18">
        <v>11691</v>
      </c>
      <c r="F16" s="18">
        <v>12309</v>
      </c>
      <c r="G16" s="18">
        <v>11275</v>
      </c>
      <c r="H16" s="18">
        <v>11822</v>
      </c>
      <c r="I16" s="18">
        <v>14956</v>
      </c>
      <c r="J16" s="18">
        <v>13774</v>
      </c>
      <c r="K16" s="18">
        <v>60896</v>
      </c>
      <c r="L16" s="18">
        <v>63781</v>
      </c>
    </row>
    <row r="17" spans="1:17" x14ac:dyDescent="0.3">
      <c r="A17" s="189"/>
      <c r="B17" s="17" t="s">
        <v>216</v>
      </c>
      <c r="C17" s="18">
        <v>11490</v>
      </c>
      <c r="D17" s="18">
        <v>12860</v>
      </c>
      <c r="E17" s="18">
        <v>10580</v>
      </c>
      <c r="F17" s="18">
        <v>11298</v>
      </c>
      <c r="G17" s="18">
        <v>14330</v>
      </c>
      <c r="H17" s="18">
        <v>19969</v>
      </c>
      <c r="I17" s="18">
        <v>18306</v>
      </c>
      <c r="J17" s="18">
        <v>20044</v>
      </c>
      <c r="K17" s="18">
        <v>36568</v>
      </c>
      <c r="L17" s="18">
        <v>36517</v>
      </c>
    </row>
    <row r="18" spans="1:17" x14ac:dyDescent="0.3">
      <c r="A18" s="189"/>
      <c r="B18" s="17" t="s">
        <v>217</v>
      </c>
      <c r="C18" s="18">
        <v>4671</v>
      </c>
      <c r="D18" s="18">
        <v>3595</v>
      </c>
      <c r="E18" s="18">
        <v>3290</v>
      </c>
      <c r="F18" s="18">
        <v>3140</v>
      </c>
      <c r="G18" s="18">
        <v>3545</v>
      </c>
      <c r="H18" s="18">
        <v>4069</v>
      </c>
      <c r="I18" s="18">
        <v>5429</v>
      </c>
      <c r="J18" s="18">
        <v>5657</v>
      </c>
      <c r="K18" s="18">
        <v>8544</v>
      </c>
      <c r="L18" s="18">
        <v>7467</v>
      </c>
    </row>
    <row r="19" spans="1:17" x14ac:dyDescent="0.3">
      <c r="A19" s="189"/>
      <c r="B19" s="17" t="s">
        <v>218</v>
      </c>
      <c r="C19" s="18">
        <v>2059</v>
      </c>
      <c r="D19" s="18">
        <v>2148</v>
      </c>
      <c r="E19" s="18">
        <v>1999</v>
      </c>
      <c r="F19" s="18">
        <v>2429</v>
      </c>
      <c r="G19" s="18">
        <v>2932</v>
      </c>
      <c r="H19" s="18">
        <v>3333</v>
      </c>
      <c r="I19" s="18">
        <v>2919</v>
      </c>
      <c r="J19" s="18">
        <v>3011</v>
      </c>
      <c r="K19" s="18">
        <v>23813</v>
      </c>
      <c r="L19" s="18">
        <v>23046</v>
      </c>
    </row>
    <row r="20" spans="1:17" x14ac:dyDescent="0.3">
      <c r="A20" s="189"/>
      <c r="B20" s="17" t="s">
        <v>219</v>
      </c>
      <c r="C20" s="18">
        <v>1641</v>
      </c>
      <c r="D20" s="18">
        <v>1339</v>
      </c>
      <c r="E20" s="18">
        <v>1037</v>
      </c>
      <c r="F20" s="18">
        <v>1059</v>
      </c>
      <c r="G20" s="18">
        <v>1075</v>
      </c>
      <c r="H20" s="18">
        <v>1022</v>
      </c>
      <c r="I20" s="18">
        <v>1204</v>
      </c>
      <c r="J20" s="18">
        <v>1035</v>
      </c>
      <c r="K20" s="18">
        <v>4422</v>
      </c>
      <c r="L20" s="18">
        <v>2762</v>
      </c>
    </row>
    <row r="21" spans="1:17" x14ac:dyDescent="0.3">
      <c r="A21" s="189"/>
      <c r="B21" s="17" t="s">
        <v>98</v>
      </c>
      <c r="C21" s="18">
        <v>346380</v>
      </c>
      <c r="D21" s="18">
        <v>402713</v>
      </c>
      <c r="E21" s="18">
        <v>358549</v>
      </c>
      <c r="F21" s="18">
        <v>472182</v>
      </c>
      <c r="G21" s="18">
        <v>559938</v>
      </c>
      <c r="H21" s="18">
        <v>621460</v>
      </c>
      <c r="I21" s="18">
        <v>541863</v>
      </c>
      <c r="J21" s="18">
        <v>586316</v>
      </c>
      <c r="K21" s="18">
        <v>1473379</v>
      </c>
      <c r="L21" s="18">
        <v>1701457</v>
      </c>
    </row>
    <row r="22" spans="1:17" x14ac:dyDescent="0.3">
      <c r="A22" s="189"/>
      <c r="B22" s="17" t="s">
        <v>99</v>
      </c>
      <c r="C22" s="18">
        <v>52371</v>
      </c>
      <c r="D22" s="18">
        <v>52066</v>
      </c>
      <c r="E22" s="18">
        <v>36995</v>
      </c>
      <c r="F22" s="18">
        <v>38523</v>
      </c>
      <c r="G22" s="18">
        <v>35449</v>
      </c>
      <c r="H22" s="18">
        <v>35821</v>
      </c>
      <c r="I22" s="18">
        <v>42561</v>
      </c>
      <c r="J22" s="18">
        <v>36410</v>
      </c>
      <c r="K22" s="18">
        <v>152789</v>
      </c>
      <c r="L22" s="18">
        <v>151994</v>
      </c>
    </row>
    <row r="23" spans="1:17" x14ac:dyDescent="0.3">
      <c r="A23" s="189"/>
      <c r="B23" s="17" t="s">
        <v>100</v>
      </c>
      <c r="C23" s="18">
        <v>48456</v>
      </c>
      <c r="D23" s="18">
        <v>52860</v>
      </c>
      <c r="E23" s="18">
        <v>45751</v>
      </c>
      <c r="F23" s="18">
        <v>47345</v>
      </c>
      <c r="G23" s="18">
        <v>54950</v>
      </c>
      <c r="H23" s="18">
        <v>71770</v>
      </c>
      <c r="I23" s="18">
        <v>66811</v>
      </c>
      <c r="J23" s="18">
        <v>69557</v>
      </c>
      <c r="K23" s="18">
        <v>119765</v>
      </c>
      <c r="L23" s="18">
        <v>114814</v>
      </c>
    </row>
    <row r="24" spans="1:17" x14ac:dyDescent="0.3">
      <c r="A24" s="189"/>
      <c r="B24" s="17" t="s">
        <v>101</v>
      </c>
      <c r="C24" s="18">
        <v>16528</v>
      </c>
      <c r="D24" s="18">
        <v>12972</v>
      </c>
      <c r="E24" s="18">
        <v>12349</v>
      </c>
      <c r="F24" s="18">
        <v>11824</v>
      </c>
      <c r="G24" s="18">
        <v>13396</v>
      </c>
      <c r="H24" s="18">
        <v>13044</v>
      </c>
      <c r="I24" s="18">
        <v>17214</v>
      </c>
      <c r="J24" s="18">
        <v>16095</v>
      </c>
      <c r="K24" s="18">
        <v>26199</v>
      </c>
      <c r="L24" s="18">
        <v>24273</v>
      </c>
    </row>
    <row r="25" spans="1:17" x14ac:dyDescent="0.3">
      <c r="A25" s="189"/>
      <c r="B25" s="17" t="s">
        <v>102</v>
      </c>
      <c r="C25" s="18">
        <v>6279</v>
      </c>
      <c r="D25" s="18">
        <v>6657</v>
      </c>
      <c r="E25" s="18">
        <v>6997</v>
      </c>
      <c r="F25" s="18">
        <v>8194</v>
      </c>
      <c r="G25" s="18">
        <v>9792</v>
      </c>
      <c r="H25" s="18">
        <v>10448</v>
      </c>
      <c r="I25" s="18">
        <v>9624</v>
      </c>
      <c r="J25" s="18">
        <v>8694</v>
      </c>
      <c r="K25" s="18">
        <v>77022</v>
      </c>
      <c r="L25" s="18">
        <v>73210</v>
      </c>
    </row>
    <row r="26" spans="1:17" x14ac:dyDescent="0.3">
      <c r="A26" s="189"/>
      <c r="B26" s="17" t="s">
        <v>112</v>
      </c>
      <c r="C26" s="18">
        <v>11795</v>
      </c>
      <c r="D26" s="18">
        <v>9628</v>
      </c>
      <c r="E26" s="18">
        <v>6775</v>
      </c>
      <c r="F26" s="18">
        <v>6972</v>
      </c>
      <c r="G26" s="18">
        <v>6988</v>
      </c>
      <c r="H26" s="18">
        <v>6106</v>
      </c>
      <c r="I26" s="18">
        <v>6901</v>
      </c>
      <c r="J26" s="18">
        <v>5817</v>
      </c>
      <c r="K26" s="18">
        <v>14736</v>
      </c>
      <c r="L26" s="18">
        <v>10350</v>
      </c>
    </row>
    <row r="27" spans="1:17" x14ac:dyDescent="0.3">
      <c r="A27" s="189"/>
      <c r="B27" s="17" t="s">
        <v>103</v>
      </c>
      <c r="C27" s="19">
        <v>0.48199999999999998</v>
      </c>
      <c r="D27" s="19">
        <v>0.48</v>
      </c>
      <c r="E27" s="19">
        <v>0.39900000000000002</v>
      </c>
      <c r="F27" s="19">
        <v>0.48799999999999999</v>
      </c>
      <c r="G27" s="19">
        <v>0.55300000000000005</v>
      </c>
      <c r="H27" s="19">
        <v>0.57199999999999995</v>
      </c>
      <c r="I27" s="19">
        <v>0.49099999999999999</v>
      </c>
      <c r="J27" s="19">
        <v>0.499</v>
      </c>
      <c r="K27" s="19">
        <v>0.502</v>
      </c>
      <c r="L27" s="19">
        <v>0.51600000000000001</v>
      </c>
    </row>
    <row r="28" spans="1:17" x14ac:dyDescent="0.3">
      <c r="A28" s="189"/>
      <c r="B28" s="17" t="s">
        <v>104</v>
      </c>
      <c r="C28" s="19">
        <v>0.41299999999999998</v>
      </c>
      <c r="D28" s="19">
        <v>0.40100000000000002</v>
      </c>
      <c r="E28" s="19">
        <v>0.33900000000000002</v>
      </c>
      <c r="F28" s="19">
        <v>0.34</v>
      </c>
      <c r="G28" s="19">
        <v>0.379</v>
      </c>
      <c r="H28" s="19">
        <v>0.40400000000000003</v>
      </c>
      <c r="I28" s="19">
        <v>0.38700000000000001</v>
      </c>
      <c r="J28" s="19">
        <v>0.38300000000000001</v>
      </c>
      <c r="K28" s="19">
        <v>0.40699999999999997</v>
      </c>
      <c r="L28" s="19">
        <v>0.36599999999999999</v>
      </c>
    </row>
    <row r="29" spans="1:17" x14ac:dyDescent="0.3">
      <c r="A29" s="189"/>
      <c r="B29" s="17" t="s">
        <v>105</v>
      </c>
      <c r="C29" s="19">
        <v>0.41499999999999998</v>
      </c>
      <c r="D29" s="19">
        <v>0.37</v>
      </c>
      <c r="E29" s="19">
        <v>0.29699999999999999</v>
      </c>
      <c r="F29" s="19">
        <v>0.32200000000000001</v>
      </c>
      <c r="G29" s="19">
        <v>0.35199999999999998</v>
      </c>
      <c r="H29" s="19">
        <v>0.34699999999999998</v>
      </c>
      <c r="I29" s="19">
        <v>0.33400000000000002</v>
      </c>
      <c r="J29" s="19">
        <v>0.29399999999999998</v>
      </c>
      <c r="K29" s="19">
        <v>0.43099999999999999</v>
      </c>
      <c r="L29" s="19">
        <v>0.42899999999999999</v>
      </c>
    </row>
    <row r="30" spans="1:17" x14ac:dyDescent="0.3">
      <c r="A30" s="190" t="s">
        <v>95</v>
      </c>
      <c r="B30" s="35" t="s">
        <v>211</v>
      </c>
      <c r="C30" s="36">
        <v>93</v>
      </c>
      <c r="D30" s="36">
        <v>91</v>
      </c>
      <c r="E30" s="36">
        <v>84</v>
      </c>
      <c r="F30" s="36">
        <v>93</v>
      </c>
      <c r="G30" s="36">
        <v>126</v>
      </c>
      <c r="H30" s="36">
        <v>181</v>
      </c>
      <c r="I30" s="36">
        <v>401</v>
      </c>
      <c r="J30" s="36">
        <v>617</v>
      </c>
      <c r="K30" s="36">
        <v>4005</v>
      </c>
      <c r="L30" s="36">
        <v>3946</v>
      </c>
    </row>
    <row r="31" spans="1:17" ht="15" customHeight="1" x14ac:dyDescent="0.3">
      <c r="A31" s="190"/>
      <c r="B31" s="35" t="s">
        <v>220</v>
      </c>
      <c r="C31" s="36">
        <v>3064</v>
      </c>
      <c r="D31" s="36">
        <v>2315</v>
      </c>
      <c r="E31" s="36">
        <v>2093</v>
      </c>
      <c r="F31" s="36">
        <v>1976</v>
      </c>
      <c r="G31" s="36">
        <v>2230</v>
      </c>
      <c r="H31" s="36">
        <v>2435</v>
      </c>
      <c r="I31" s="36">
        <v>5157</v>
      </c>
      <c r="J31" s="36">
        <v>6916</v>
      </c>
      <c r="K31" s="36">
        <v>8369</v>
      </c>
      <c r="L31" s="36">
        <v>7039</v>
      </c>
      <c r="M31" s="3"/>
      <c r="N31" s="3"/>
      <c r="O31" s="3"/>
      <c r="P31" s="3"/>
      <c r="Q31" s="3"/>
    </row>
    <row r="32" spans="1:17" x14ac:dyDescent="0.3">
      <c r="A32" s="190"/>
      <c r="B32" s="35" t="s">
        <v>7</v>
      </c>
      <c r="C32" s="36">
        <v>290</v>
      </c>
      <c r="D32" s="36">
        <v>206</v>
      </c>
      <c r="E32" s="36">
        <v>322</v>
      </c>
      <c r="F32" s="36">
        <v>364</v>
      </c>
      <c r="G32" s="36">
        <v>453</v>
      </c>
      <c r="H32" s="36">
        <v>643</v>
      </c>
      <c r="I32" s="36">
        <v>1310</v>
      </c>
      <c r="J32" s="36">
        <v>1993</v>
      </c>
      <c r="K32" s="36">
        <v>16100</v>
      </c>
      <c r="L32" s="36">
        <v>15540</v>
      </c>
    </row>
    <row r="33" spans="1:12" ht="15" customHeight="1" x14ac:dyDescent="0.3">
      <c r="A33" s="190"/>
      <c r="B33" s="35" t="s">
        <v>90</v>
      </c>
      <c r="C33" s="36">
        <v>10107</v>
      </c>
      <c r="D33" s="36">
        <v>8082</v>
      </c>
      <c r="E33" s="36">
        <v>5732</v>
      </c>
      <c r="F33" s="36">
        <v>5875</v>
      </c>
      <c r="G33" s="36">
        <v>6310</v>
      </c>
      <c r="H33" s="36">
        <v>6589</v>
      </c>
      <c r="I33" s="36">
        <v>12627</v>
      </c>
      <c r="J33" s="36">
        <v>13191</v>
      </c>
      <c r="K33" s="36">
        <v>21652</v>
      </c>
      <c r="L33" s="36">
        <v>14225</v>
      </c>
    </row>
    <row r="34" spans="1:12" x14ac:dyDescent="0.3">
      <c r="A34" s="190"/>
      <c r="B34" s="35" t="s">
        <v>93</v>
      </c>
      <c r="C34" s="37">
        <v>0.20699999999999999</v>
      </c>
      <c r="D34" s="37">
        <v>0.161</v>
      </c>
      <c r="E34" s="37">
        <v>0.11799999999999999</v>
      </c>
      <c r="F34" s="37">
        <v>0.121</v>
      </c>
      <c r="G34" s="37">
        <v>0.13200000000000001</v>
      </c>
      <c r="H34" s="37">
        <v>0.13800000000000001</v>
      </c>
      <c r="I34" s="37">
        <v>0.216</v>
      </c>
      <c r="J34" s="37">
        <v>0.23599999999999999</v>
      </c>
      <c r="K34" s="37">
        <v>0.25900000000000001</v>
      </c>
      <c r="L34" s="37">
        <v>0.22600000000000001</v>
      </c>
    </row>
    <row r="35" spans="1:12" x14ac:dyDescent="0.3">
      <c r="A35" s="189" t="s">
        <v>96</v>
      </c>
      <c r="B35" s="17" t="s">
        <v>221</v>
      </c>
      <c r="C35" s="18">
        <v>4586</v>
      </c>
      <c r="D35" s="18">
        <v>5574</v>
      </c>
      <c r="E35" s="18">
        <v>5174</v>
      </c>
      <c r="F35" s="18">
        <v>6786</v>
      </c>
      <c r="G35" s="18">
        <v>8802</v>
      </c>
      <c r="H35" s="18">
        <v>6955</v>
      </c>
      <c r="I35" s="18">
        <v>7954</v>
      </c>
      <c r="J35" s="18">
        <v>7416</v>
      </c>
      <c r="K35" s="18">
        <v>22348</v>
      </c>
      <c r="L35" s="18">
        <v>22393</v>
      </c>
    </row>
    <row r="36" spans="1:12" x14ac:dyDescent="0.3">
      <c r="A36" s="189"/>
      <c r="B36" s="17" t="s">
        <v>222</v>
      </c>
      <c r="C36" s="18">
        <v>6383</v>
      </c>
      <c r="D36" s="18">
        <v>5862</v>
      </c>
      <c r="E36" s="18">
        <v>4454</v>
      </c>
      <c r="F36" s="18">
        <v>4659</v>
      </c>
      <c r="G36" s="18">
        <v>4963</v>
      </c>
      <c r="H36" s="18">
        <v>6308</v>
      </c>
      <c r="I36" s="18">
        <v>6705</v>
      </c>
      <c r="J36" s="18">
        <v>4044</v>
      </c>
      <c r="K36" s="18">
        <v>11209</v>
      </c>
      <c r="L36" s="18">
        <v>8083</v>
      </c>
    </row>
    <row r="37" spans="1:12" x14ac:dyDescent="0.3">
      <c r="A37" s="189"/>
      <c r="B37" s="17" t="s">
        <v>223</v>
      </c>
      <c r="C37" s="18">
        <v>292</v>
      </c>
      <c r="D37" s="18">
        <v>544</v>
      </c>
      <c r="E37" s="18">
        <v>543</v>
      </c>
      <c r="F37" s="18">
        <v>730</v>
      </c>
      <c r="G37" s="18">
        <v>969</v>
      </c>
      <c r="H37" s="18">
        <v>581</v>
      </c>
      <c r="I37" s="18">
        <v>648</v>
      </c>
      <c r="J37" s="18">
        <v>785</v>
      </c>
      <c r="K37" s="18">
        <v>3582</v>
      </c>
      <c r="L37" s="18">
        <v>3639</v>
      </c>
    </row>
    <row r="38" spans="1:12" x14ac:dyDescent="0.3">
      <c r="A38" s="189"/>
      <c r="B38" s="17" t="s">
        <v>224</v>
      </c>
      <c r="C38" s="18">
        <v>1877</v>
      </c>
      <c r="D38" s="18">
        <v>1820</v>
      </c>
      <c r="E38" s="18">
        <v>1505</v>
      </c>
      <c r="F38" s="18">
        <v>1677</v>
      </c>
      <c r="G38" s="18">
        <v>1657</v>
      </c>
      <c r="H38" s="18">
        <v>1885</v>
      </c>
      <c r="I38" s="18">
        <v>1962</v>
      </c>
      <c r="J38" s="18">
        <v>1368</v>
      </c>
      <c r="K38" s="18">
        <v>2717</v>
      </c>
      <c r="L38" s="18">
        <v>2107</v>
      </c>
    </row>
    <row r="39" spans="1:12" x14ac:dyDescent="0.3">
      <c r="A39" s="189"/>
      <c r="B39" s="17" t="s">
        <v>225</v>
      </c>
      <c r="C39" s="18">
        <v>2222</v>
      </c>
      <c r="D39" s="18">
        <v>2359</v>
      </c>
      <c r="E39" s="18">
        <v>1795</v>
      </c>
      <c r="F39" s="18">
        <v>2326</v>
      </c>
      <c r="G39" s="18">
        <v>3440</v>
      </c>
      <c r="H39" s="18">
        <v>3094</v>
      </c>
      <c r="I39" s="18">
        <v>3592</v>
      </c>
      <c r="J39" s="18">
        <v>4620</v>
      </c>
      <c r="K39" s="18">
        <v>13115</v>
      </c>
      <c r="L39" s="18">
        <v>14343</v>
      </c>
    </row>
    <row r="40" spans="1:12" x14ac:dyDescent="0.3">
      <c r="A40" s="189"/>
      <c r="B40" s="17" t="s">
        <v>226</v>
      </c>
      <c r="C40" s="18">
        <v>4141</v>
      </c>
      <c r="D40" s="18">
        <v>3633</v>
      </c>
      <c r="E40" s="18">
        <v>3073</v>
      </c>
      <c r="F40" s="18">
        <v>3076</v>
      </c>
      <c r="G40" s="18">
        <v>3043</v>
      </c>
      <c r="H40" s="18">
        <v>3306</v>
      </c>
      <c r="I40" s="18">
        <v>3629</v>
      </c>
      <c r="J40" s="18">
        <v>2942</v>
      </c>
      <c r="K40" s="18">
        <v>7077</v>
      </c>
      <c r="L40" s="18">
        <v>5348</v>
      </c>
    </row>
    <row r="41" spans="1:12" x14ac:dyDescent="0.3">
      <c r="A41" s="189"/>
      <c r="B41" s="17" t="s">
        <v>106</v>
      </c>
      <c r="C41" s="18">
        <v>15697</v>
      </c>
      <c r="D41" s="18">
        <v>19204</v>
      </c>
      <c r="E41" s="18">
        <v>19818</v>
      </c>
      <c r="F41" s="18">
        <v>25922</v>
      </c>
      <c r="G41" s="18">
        <v>30204</v>
      </c>
      <c r="H41" s="18">
        <v>25379</v>
      </c>
      <c r="I41" s="18">
        <v>29103</v>
      </c>
      <c r="J41" s="18">
        <v>25304</v>
      </c>
      <c r="K41" s="18">
        <v>66877</v>
      </c>
      <c r="L41" s="18">
        <v>63713</v>
      </c>
    </row>
    <row r="42" spans="1:12" x14ac:dyDescent="0.3">
      <c r="A42" s="189"/>
      <c r="B42" s="17" t="s">
        <v>107</v>
      </c>
      <c r="C42" s="18">
        <v>21767</v>
      </c>
      <c r="D42" s="18">
        <v>23827</v>
      </c>
      <c r="E42" s="18">
        <v>15666</v>
      </c>
      <c r="F42" s="18">
        <v>16014</v>
      </c>
      <c r="G42" s="18">
        <v>16746</v>
      </c>
      <c r="H42" s="18">
        <v>21438</v>
      </c>
      <c r="I42" s="18">
        <v>24468</v>
      </c>
      <c r="J42" s="18">
        <v>12729</v>
      </c>
      <c r="K42" s="18">
        <v>30790</v>
      </c>
      <c r="L42" s="18">
        <v>20471</v>
      </c>
    </row>
    <row r="43" spans="1:12" x14ac:dyDescent="0.3">
      <c r="A43" s="189"/>
      <c r="B43" s="17" t="s">
        <v>108</v>
      </c>
      <c r="C43" s="18">
        <v>1277</v>
      </c>
      <c r="D43" s="18">
        <v>2314</v>
      </c>
      <c r="E43" s="18">
        <v>1785</v>
      </c>
      <c r="F43" s="18">
        <v>2113</v>
      </c>
      <c r="G43" s="18">
        <v>2799</v>
      </c>
      <c r="H43" s="18">
        <v>2707</v>
      </c>
      <c r="I43" s="18">
        <v>3043</v>
      </c>
      <c r="J43" s="18">
        <v>3551</v>
      </c>
      <c r="K43" s="18">
        <v>11524</v>
      </c>
      <c r="L43" s="18">
        <v>10637</v>
      </c>
    </row>
    <row r="44" spans="1:12" x14ac:dyDescent="0.3">
      <c r="A44" s="189"/>
      <c r="B44" s="17" t="s">
        <v>109</v>
      </c>
      <c r="C44" s="18">
        <v>6344</v>
      </c>
      <c r="D44" s="18">
        <v>6294</v>
      </c>
      <c r="E44" s="18">
        <v>5274</v>
      </c>
      <c r="F44" s="18">
        <v>5757</v>
      </c>
      <c r="G44" s="18">
        <v>6233</v>
      </c>
      <c r="H44" s="18">
        <v>7225</v>
      </c>
      <c r="I44" s="18">
        <v>7729</v>
      </c>
      <c r="J44" s="18">
        <v>5469</v>
      </c>
      <c r="K44" s="18">
        <v>8912</v>
      </c>
      <c r="L44" s="18">
        <v>6084</v>
      </c>
    </row>
    <row r="45" spans="1:12" x14ac:dyDescent="0.3">
      <c r="A45" s="189"/>
      <c r="B45" s="17" t="s">
        <v>110</v>
      </c>
      <c r="C45" s="18">
        <v>8414</v>
      </c>
      <c r="D45" s="18">
        <v>9493</v>
      </c>
      <c r="E45" s="18">
        <v>7265</v>
      </c>
      <c r="F45" s="18">
        <v>9360</v>
      </c>
      <c r="G45" s="18">
        <v>13011</v>
      </c>
      <c r="H45" s="18">
        <v>15253</v>
      </c>
      <c r="I45" s="18">
        <v>17492</v>
      </c>
      <c r="J45" s="18">
        <v>17040</v>
      </c>
      <c r="K45" s="18">
        <v>41013</v>
      </c>
      <c r="L45" s="18">
        <v>41127</v>
      </c>
    </row>
    <row r="46" spans="1:12" x14ac:dyDescent="0.3">
      <c r="A46" s="189"/>
      <c r="B46" s="17" t="s">
        <v>111</v>
      </c>
      <c r="C46" s="18">
        <v>13555</v>
      </c>
      <c r="D46" s="18">
        <v>12109</v>
      </c>
      <c r="E46" s="18">
        <v>10160</v>
      </c>
      <c r="F46" s="18">
        <v>10089</v>
      </c>
      <c r="G46" s="18">
        <v>10447</v>
      </c>
      <c r="H46" s="18">
        <v>10976</v>
      </c>
      <c r="I46" s="18">
        <v>13048</v>
      </c>
      <c r="J46" s="18">
        <v>10108</v>
      </c>
      <c r="K46" s="18">
        <v>19977</v>
      </c>
      <c r="L46" s="18">
        <v>13733</v>
      </c>
    </row>
    <row r="47" spans="1:12" x14ac:dyDescent="0.3">
      <c r="A47" s="189"/>
      <c r="B47" s="17" t="s">
        <v>113</v>
      </c>
      <c r="C47" s="19">
        <v>0.28499999999999998</v>
      </c>
      <c r="D47" s="19">
        <v>0.28799999999999998</v>
      </c>
      <c r="E47" s="19">
        <v>0.22900000000000001</v>
      </c>
      <c r="F47" s="19">
        <v>0.23400000000000001</v>
      </c>
      <c r="G47" s="19">
        <v>0.255</v>
      </c>
      <c r="H47" s="19">
        <v>0.25</v>
      </c>
      <c r="I47" s="19">
        <v>0.28199999999999997</v>
      </c>
      <c r="J47" s="19">
        <v>0.19500000000000001</v>
      </c>
      <c r="K47" s="19">
        <v>0.26700000000000002</v>
      </c>
      <c r="L47" s="19">
        <v>0.24199999999999999</v>
      </c>
    </row>
    <row r="48" spans="1:12" x14ac:dyDescent="0.3">
      <c r="A48" s="189"/>
      <c r="B48" s="17" t="s">
        <v>114</v>
      </c>
      <c r="C48" s="19">
        <v>0.27400000000000002</v>
      </c>
      <c r="D48" s="19">
        <v>0.22600000000000001</v>
      </c>
      <c r="E48" s="19">
        <v>0.2</v>
      </c>
      <c r="F48" s="19">
        <v>0.23</v>
      </c>
      <c r="G48" s="19">
        <v>0.255</v>
      </c>
      <c r="H48" s="19">
        <v>0.28199999999999997</v>
      </c>
      <c r="I48" s="19">
        <v>0.30599999999999999</v>
      </c>
      <c r="J48" s="19">
        <v>0.25700000000000001</v>
      </c>
      <c r="K48" s="19">
        <v>0.35099999999999998</v>
      </c>
      <c r="L48" s="19">
        <v>0.27300000000000002</v>
      </c>
    </row>
    <row r="49" spans="1:12" x14ac:dyDescent="0.3">
      <c r="A49" s="189"/>
      <c r="B49" s="17" t="s">
        <v>115</v>
      </c>
      <c r="C49" s="19">
        <v>0.30199999999999999</v>
      </c>
      <c r="D49" s="19">
        <v>0.30399999999999999</v>
      </c>
      <c r="E49" s="19">
        <v>0.23400000000000001</v>
      </c>
      <c r="F49" s="19">
        <v>0.252</v>
      </c>
      <c r="G49" s="19">
        <v>0.26500000000000001</v>
      </c>
      <c r="H49" s="19">
        <v>0.28699999999999998</v>
      </c>
      <c r="I49" s="19">
        <v>0.314</v>
      </c>
      <c r="J49" s="19">
        <v>0.25700000000000001</v>
      </c>
      <c r="K49" s="19">
        <v>0.30499999999999999</v>
      </c>
      <c r="L49" s="19">
        <v>0.26300000000000001</v>
      </c>
    </row>
    <row r="50" spans="1:12" x14ac:dyDescent="0.3">
      <c r="A50" s="190" t="s">
        <v>69</v>
      </c>
      <c r="B50" s="35" t="s">
        <v>211</v>
      </c>
      <c r="C50" s="36">
        <v>133570</v>
      </c>
      <c r="D50" s="36">
        <v>155422</v>
      </c>
      <c r="E50" s="36">
        <v>134620</v>
      </c>
      <c r="F50" s="36">
        <v>172518</v>
      </c>
      <c r="G50" s="36">
        <v>221653</v>
      </c>
      <c r="H50" s="36">
        <v>237373</v>
      </c>
      <c r="I50" s="36">
        <v>288717</v>
      </c>
      <c r="J50" s="36">
        <v>355542</v>
      </c>
      <c r="K50" s="36">
        <v>499148</v>
      </c>
      <c r="L50" s="36">
        <v>573126</v>
      </c>
    </row>
    <row r="51" spans="1:12" x14ac:dyDescent="0.3">
      <c r="A51" s="190"/>
      <c r="B51" s="35" t="s">
        <v>220</v>
      </c>
      <c r="C51" s="36">
        <v>41561</v>
      </c>
      <c r="D51" s="36">
        <v>37540</v>
      </c>
      <c r="E51" s="36">
        <v>32346</v>
      </c>
      <c r="F51" s="36">
        <v>32048</v>
      </c>
      <c r="G51" s="36">
        <v>31768</v>
      </c>
      <c r="H51" s="36">
        <v>26794</v>
      </c>
      <c r="I51" s="36">
        <v>33208</v>
      </c>
      <c r="J51" s="36">
        <v>31768</v>
      </c>
      <c r="K51" s="36">
        <v>44801</v>
      </c>
      <c r="L51" s="36">
        <v>43141</v>
      </c>
    </row>
    <row r="52" spans="1:12" x14ac:dyDescent="0.3">
      <c r="A52" s="190"/>
      <c r="B52" s="35" t="s">
        <v>7</v>
      </c>
      <c r="C52" s="36">
        <v>519443</v>
      </c>
      <c r="D52" s="36">
        <v>576326</v>
      </c>
      <c r="E52" s="36">
        <v>526057</v>
      </c>
      <c r="F52" s="36">
        <v>636305</v>
      </c>
      <c r="G52" s="36">
        <v>767863</v>
      </c>
      <c r="H52" s="36">
        <v>777195</v>
      </c>
      <c r="I52" s="36">
        <v>925809</v>
      </c>
      <c r="J52" s="36">
        <v>1168160</v>
      </c>
      <c r="K52" s="36">
        <v>1579038</v>
      </c>
      <c r="L52" s="36">
        <v>1963107</v>
      </c>
    </row>
    <row r="53" spans="1:12" x14ac:dyDescent="0.3">
      <c r="A53" s="190"/>
      <c r="B53" s="35" t="s">
        <v>90</v>
      </c>
      <c r="C53" s="36">
        <v>129702</v>
      </c>
      <c r="D53" s="36">
        <v>115049</v>
      </c>
      <c r="E53" s="36">
        <v>99096</v>
      </c>
      <c r="F53" s="36">
        <v>103174</v>
      </c>
      <c r="G53" s="36">
        <v>99568</v>
      </c>
      <c r="H53" s="36">
        <v>83100</v>
      </c>
      <c r="I53" s="36">
        <v>94639</v>
      </c>
      <c r="J53" s="36">
        <v>85894</v>
      </c>
      <c r="K53" s="36">
        <v>112705</v>
      </c>
      <c r="L53" s="36">
        <v>108405</v>
      </c>
    </row>
    <row r="54" spans="1:12" x14ac:dyDescent="0.3">
      <c r="A54" s="190"/>
      <c r="B54" s="35" t="s">
        <v>93</v>
      </c>
      <c r="C54" s="37">
        <v>0.55700000000000005</v>
      </c>
      <c r="D54" s="37">
        <v>0.54600000000000004</v>
      </c>
      <c r="E54" s="37">
        <v>0.47299999999999998</v>
      </c>
      <c r="F54" s="37">
        <v>0.50600000000000001</v>
      </c>
      <c r="G54" s="37">
        <v>0.57899999999999996</v>
      </c>
      <c r="H54" s="37">
        <v>0.53300000000000003</v>
      </c>
      <c r="I54" s="37">
        <v>0.53800000000000003</v>
      </c>
      <c r="J54" s="37">
        <v>0.60899999999999999</v>
      </c>
      <c r="K54" s="37">
        <v>0.58299999999999996</v>
      </c>
      <c r="L54" s="37">
        <v>0.66100000000000003</v>
      </c>
    </row>
    <row r="55" spans="1:12" x14ac:dyDescent="0.3">
      <c r="A55" s="189" t="s">
        <v>70</v>
      </c>
      <c r="B55" s="17" t="s">
        <v>227</v>
      </c>
      <c r="C55" s="18">
        <v>578</v>
      </c>
      <c r="D55" s="18">
        <v>636</v>
      </c>
      <c r="E55" s="18">
        <v>849</v>
      </c>
      <c r="F55" s="18">
        <v>1134</v>
      </c>
      <c r="G55" s="18">
        <v>1371</v>
      </c>
      <c r="H55" s="18">
        <v>1411</v>
      </c>
      <c r="I55" s="18">
        <v>1408</v>
      </c>
      <c r="J55" s="18">
        <v>1934</v>
      </c>
      <c r="K55" s="18">
        <v>8245</v>
      </c>
      <c r="L55" s="18">
        <v>12428</v>
      </c>
    </row>
    <row r="56" spans="1:12" x14ac:dyDescent="0.3">
      <c r="A56" s="189"/>
      <c r="B56" s="17" t="s">
        <v>228</v>
      </c>
      <c r="C56" s="18">
        <v>489</v>
      </c>
      <c r="D56" s="18">
        <v>446</v>
      </c>
      <c r="E56" s="18">
        <v>335</v>
      </c>
      <c r="F56" s="18">
        <v>348</v>
      </c>
      <c r="G56" s="18">
        <v>350</v>
      </c>
      <c r="H56" s="18">
        <v>494</v>
      </c>
      <c r="I56" s="18">
        <v>715</v>
      </c>
      <c r="J56" s="18">
        <v>612</v>
      </c>
      <c r="K56" s="18">
        <v>3166</v>
      </c>
      <c r="L56" s="18">
        <v>3569</v>
      </c>
    </row>
    <row r="57" spans="1:12" x14ac:dyDescent="0.3">
      <c r="A57" s="189"/>
      <c r="B57" s="17" t="s">
        <v>229</v>
      </c>
      <c r="C57" s="18">
        <v>9032</v>
      </c>
      <c r="D57" s="18">
        <v>10461</v>
      </c>
      <c r="E57" s="18">
        <v>10433</v>
      </c>
      <c r="F57" s="18">
        <v>12547</v>
      </c>
      <c r="G57" s="18">
        <v>19243</v>
      </c>
      <c r="H57" s="18">
        <v>33140</v>
      </c>
      <c r="I57" s="18">
        <v>20430</v>
      </c>
      <c r="J57" s="18">
        <v>28127</v>
      </c>
      <c r="K57" s="18">
        <v>92186</v>
      </c>
      <c r="L57" s="18">
        <v>105229</v>
      </c>
    </row>
    <row r="58" spans="1:12" x14ac:dyDescent="0.3">
      <c r="A58" s="189"/>
      <c r="B58" s="17" t="s">
        <v>230</v>
      </c>
      <c r="C58" s="18">
        <v>8223</v>
      </c>
      <c r="D58" s="18">
        <v>8527</v>
      </c>
      <c r="E58" s="18">
        <v>7958</v>
      </c>
      <c r="F58" s="18">
        <v>8499</v>
      </c>
      <c r="G58" s="18">
        <v>10584</v>
      </c>
      <c r="H58" s="18">
        <v>12758</v>
      </c>
      <c r="I58" s="18">
        <v>27958</v>
      </c>
      <c r="J58" s="18">
        <v>20195</v>
      </c>
      <c r="K58" s="18">
        <v>36895</v>
      </c>
      <c r="L58" s="18">
        <v>36713</v>
      </c>
    </row>
    <row r="59" spans="1:12" x14ac:dyDescent="0.3">
      <c r="A59" s="189"/>
      <c r="B59" s="17" t="s">
        <v>116</v>
      </c>
      <c r="C59" s="18">
        <v>1998</v>
      </c>
      <c r="D59" s="18">
        <v>2205</v>
      </c>
      <c r="E59" s="18">
        <v>3147</v>
      </c>
      <c r="F59" s="18">
        <v>4713</v>
      </c>
      <c r="G59" s="18">
        <v>5211</v>
      </c>
      <c r="H59" s="18">
        <v>5168</v>
      </c>
      <c r="I59" s="18">
        <v>5159</v>
      </c>
      <c r="J59" s="18">
        <v>7267</v>
      </c>
      <c r="K59" s="18">
        <v>31886</v>
      </c>
      <c r="L59" s="18">
        <v>45852</v>
      </c>
    </row>
    <row r="60" spans="1:12" x14ac:dyDescent="0.3">
      <c r="A60" s="189"/>
      <c r="B60" s="17" t="s">
        <v>117</v>
      </c>
      <c r="C60" s="18">
        <v>1579</v>
      </c>
      <c r="D60" s="18">
        <v>1744</v>
      </c>
      <c r="E60" s="18">
        <v>1130</v>
      </c>
      <c r="F60" s="18">
        <v>1244</v>
      </c>
      <c r="G60" s="18">
        <v>1420</v>
      </c>
      <c r="H60" s="18">
        <v>2074</v>
      </c>
      <c r="I60" s="18">
        <v>2758</v>
      </c>
      <c r="J60" s="18">
        <v>2014</v>
      </c>
      <c r="K60" s="18">
        <v>8534</v>
      </c>
      <c r="L60" s="18">
        <v>10486</v>
      </c>
    </row>
    <row r="61" spans="1:12" x14ac:dyDescent="0.3">
      <c r="A61" s="189"/>
      <c r="B61" s="17" t="s">
        <v>118</v>
      </c>
      <c r="C61" s="18">
        <v>38351</v>
      </c>
      <c r="D61" s="18">
        <v>48557</v>
      </c>
      <c r="E61" s="18">
        <v>47126</v>
      </c>
      <c r="F61" s="18">
        <v>57981</v>
      </c>
      <c r="G61" s="18">
        <v>91881</v>
      </c>
      <c r="H61" s="18">
        <v>124178</v>
      </c>
      <c r="I61" s="18">
        <v>93951</v>
      </c>
      <c r="J61" s="18">
        <v>118876</v>
      </c>
      <c r="K61" s="18">
        <v>402667</v>
      </c>
      <c r="L61" s="18">
        <v>437734</v>
      </c>
    </row>
    <row r="62" spans="1:12" x14ac:dyDescent="0.3">
      <c r="A62" s="189"/>
      <c r="B62" s="17" t="s">
        <v>119</v>
      </c>
      <c r="C62" s="18">
        <v>28263</v>
      </c>
      <c r="D62" s="18">
        <v>31048</v>
      </c>
      <c r="E62" s="18">
        <v>25698</v>
      </c>
      <c r="F62" s="18">
        <v>32128</v>
      </c>
      <c r="G62" s="18">
        <v>41836</v>
      </c>
      <c r="H62" s="18">
        <v>37850</v>
      </c>
      <c r="I62" s="18">
        <v>62762</v>
      </c>
      <c r="J62" s="18">
        <v>57030</v>
      </c>
      <c r="K62" s="18">
        <v>113990</v>
      </c>
      <c r="L62" s="18">
        <v>109367</v>
      </c>
    </row>
    <row r="63" spans="1:12" x14ac:dyDescent="0.3">
      <c r="A63" s="189"/>
      <c r="B63" s="17" t="s">
        <v>120</v>
      </c>
      <c r="C63" s="19">
        <v>0.17399999999999999</v>
      </c>
      <c r="D63" s="19">
        <v>0.188</v>
      </c>
      <c r="E63" s="19">
        <v>0.191</v>
      </c>
      <c r="F63" s="19">
        <v>0.26500000000000001</v>
      </c>
      <c r="G63" s="19">
        <v>0.29499999999999998</v>
      </c>
      <c r="H63" s="19">
        <v>0.32300000000000001</v>
      </c>
      <c r="I63" s="19">
        <v>0.35199999999999998</v>
      </c>
      <c r="J63" s="19">
        <v>0.41199999999999998</v>
      </c>
      <c r="K63" s="19">
        <v>0.31900000000000001</v>
      </c>
      <c r="L63" s="19">
        <v>0.39</v>
      </c>
    </row>
    <row r="64" spans="1:12" x14ac:dyDescent="0.3">
      <c r="A64" s="189"/>
      <c r="B64" s="17" t="s">
        <v>121</v>
      </c>
      <c r="C64" s="19">
        <v>0.30199999999999999</v>
      </c>
      <c r="D64" s="19">
        <v>0.33500000000000002</v>
      </c>
      <c r="E64" s="19">
        <v>0.27100000000000002</v>
      </c>
      <c r="F64" s="19">
        <v>0.32200000000000001</v>
      </c>
      <c r="G64" s="19">
        <v>0.38300000000000001</v>
      </c>
      <c r="H64" s="19">
        <v>0.39200000000000002</v>
      </c>
      <c r="I64" s="19">
        <v>0.378</v>
      </c>
      <c r="J64" s="19">
        <v>0.39100000000000001</v>
      </c>
      <c r="K64" s="19">
        <v>0.372</v>
      </c>
      <c r="L64" s="19">
        <v>0.38200000000000001</v>
      </c>
    </row>
    <row r="65" spans="1:12" x14ac:dyDescent="0.3">
      <c r="A65" s="190" t="s">
        <v>72</v>
      </c>
      <c r="B65" s="35" t="s">
        <v>231</v>
      </c>
      <c r="C65" s="36">
        <v>41506</v>
      </c>
      <c r="D65" s="36">
        <v>42752</v>
      </c>
      <c r="E65" s="36">
        <v>34107</v>
      </c>
      <c r="F65" s="36">
        <v>41043</v>
      </c>
      <c r="G65" s="36">
        <v>52194</v>
      </c>
      <c r="H65" s="36">
        <v>58422</v>
      </c>
      <c r="I65" s="36">
        <v>51852</v>
      </c>
      <c r="J65" s="36">
        <v>65737</v>
      </c>
      <c r="K65" s="36">
        <v>107241</v>
      </c>
      <c r="L65" s="36">
        <v>119414</v>
      </c>
    </row>
    <row r="66" spans="1:12" x14ac:dyDescent="0.3">
      <c r="A66" s="190"/>
      <c r="B66" s="35" t="s">
        <v>232</v>
      </c>
      <c r="C66" s="36">
        <v>35694</v>
      </c>
      <c r="D66" s="36">
        <v>28517</v>
      </c>
      <c r="E66" s="36">
        <v>19044</v>
      </c>
      <c r="F66" s="36">
        <v>18509</v>
      </c>
      <c r="G66" s="36">
        <v>19720</v>
      </c>
      <c r="H66" s="36">
        <v>15588</v>
      </c>
      <c r="I66" s="36">
        <v>21241</v>
      </c>
      <c r="J66" s="36">
        <v>24252</v>
      </c>
      <c r="K66" s="36">
        <v>30159</v>
      </c>
      <c r="L66" s="36">
        <v>35514</v>
      </c>
    </row>
    <row r="67" spans="1:12" x14ac:dyDescent="0.3">
      <c r="A67" s="190"/>
      <c r="B67" s="35" t="s">
        <v>233</v>
      </c>
      <c r="C67" s="36">
        <v>1253</v>
      </c>
      <c r="D67" s="36">
        <v>1239</v>
      </c>
      <c r="E67" s="36">
        <v>935</v>
      </c>
      <c r="F67" s="36">
        <v>1201</v>
      </c>
      <c r="G67" s="36">
        <v>1348</v>
      </c>
      <c r="H67" s="36">
        <v>1423</v>
      </c>
      <c r="I67" s="36">
        <v>1276</v>
      </c>
      <c r="J67" s="36">
        <v>1675</v>
      </c>
      <c r="K67" s="36">
        <v>3801</v>
      </c>
      <c r="L67" s="36">
        <v>3905</v>
      </c>
    </row>
    <row r="68" spans="1:12" x14ac:dyDescent="0.3">
      <c r="A68" s="190"/>
      <c r="B68" s="35" t="s">
        <v>234</v>
      </c>
      <c r="C68" s="36">
        <v>364</v>
      </c>
      <c r="D68" s="36">
        <v>388</v>
      </c>
      <c r="E68" s="36">
        <v>302</v>
      </c>
      <c r="F68" s="36">
        <v>266</v>
      </c>
      <c r="G68" s="36">
        <v>243</v>
      </c>
      <c r="H68" s="36">
        <v>235</v>
      </c>
      <c r="I68" s="36">
        <v>360</v>
      </c>
      <c r="J68" s="36">
        <v>330</v>
      </c>
      <c r="K68" s="36">
        <v>1205</v>
      </c>
      <c r="L68" s="36">
        <v>1298</v>
      </c>
    </row>
    <row r="69" spans="1:12" x14ac:dyDescent="0.3">
      <c r="A69" s="190"/>
      <c r="B69" s="35" t="s">
        <v>122</v>
      </c>
      <c r="C69" s="36">
        <v>172724</v>
      </c>
      <c r="D69" s="36">
        <v>176581</v>
      </c>
      <c r="E69" s="36">
        <v>147217</v>
      </c>
      <c r="F69" s="36">
        <v>179892</v>
      </c>
      <c r="G69" s="36">
        <v>227458</v>
      </c>
      <c r="H69" s="36">
        <v>247094</v>
      </c>
      <c r="I69" s="36">
        <v>220797</v>
      </c>
      <c r="J69" s="36">
        <v>278143</v>
      </c>
      <c r="K69" s="36">
        <v>432750</v>
      </c>
      <c r="L69" s="36">
        <v>467257</v>
      </c>
    </row>
    <row r="70" spans="1:12" x14ac:dyDescent="0.3">
      <c r="A70" s="190"/>
      <c r="B70" s="35" t="s">
        <v>123</v>
      </c>
      <c r="C70" s="36">
        <v>142764</v>
      </c>
      <c r="D70" s="36">
        <v>121462</v>
      </c>
      <c r="E70" s="36">
        <v>77411</v>
      </c>
      <c r="F70" s="36">
        <v>79869</v>
      </c>
      <c r="G70" s="36">
        <v>96763</v>
      </c>
      <c r="H70" s="36">
        <v>58556</v>
      </c>
      <c r="I70" s="36">
        <v>80157</v>
      </c>
      <c r="J70" s="36">
        <v>80923</v>
      </c>
      <c r="K70" s="36">
        <v>110928</v>
      </c>
      <c r="L70" s="36">
        <v>124672</v>
      </c>
    </row>
    <row r="71" spans="1:12" x14ac:dyDescent="0.3">
      <c r="A71" s="190"/>
      <c r="B71" s="35" t="s">
        <v>124</v>
      </c>
      <c r="C71" s="36">
        <v>7827</v>
      </c>
      <c r="D71" s="36">
        <v>7586</v>
      </c>
      <c r="E71" s="36">
        <v>5820</v>
      </c>
      <c r="F71" s="36">
        <v>7085</v>
      </c>
      <c r="G71" s="36">
        <v>8148</v>
      </c>
      <c r="H71" s="36">
        <v>8040</v>
      </c>
      <c r="I71" s="36">
        <v>7198</v>
      </c>
      <c r="J71" s="36">
        <v>8881</v>
      </c>
      <c r="K71" s="36">
        <v>17613</v>
      </c>
      <c r="L71" s="36">
        <v>17448</v>
      </c>
    </row>
    <row r="72" spans="1:12" x14ac:dyDescent="0.3">
      <c r="A72" s="190"/>
      <c r="B72" s="35" t="s">
        <v>125</v>
      </c>
      <c r="C72" s="36">
        <v>1503</v>
      </c>
      <c r="D72" s="36">
        <v>1590</v>
      </c>
      <c r="E72" s="36">
        <v>1254</v>
      </c>
      <c r="F72" s="36">
        <v>936</v>
      </c>
      <c r="G72" s="36">
        <v>882</v>
      </c>
      <c r="H72" s="36">
        <v>784</v>
      </c>
      <c r="I72" s="36">
        <v>1226</v>
      </c>
      <c r="J72" s="36">
        <v>917</v>
      </c>
      <c r="K72" s="36">
        <v>4506</v>
      </c>
      <c r="L72" s="36">
        <v>4475</v>
      </c>
    </row>
    <row r="73" spans="1:12" x14ac:dyDescent="0.3">
      <c r="A73" s="190"/>
      <c r="B73" s="35" t="s">
        <v>126</v>
      </c>
      <c r="C73" s="37">
        <v>0.39300000000000002</v>
      </c>
      <c r="D73" s="37">
        <v>0.36799999999999999</v>
      </c>
      <c r="E73" s="37">
        <v>0.26800000000000002</v>
      </c>
      <c r="F73" s="37">
        <v>0.30399999999999999</v>
      </c>
      <c r="G73" s="37">
        <v>0.371</v>
      </c>
      <c r="H73" s="37">
        <v>0.33700000000000002</v>
      </c>
      <c r="I73" s="37">
        <v>0.33100000000000002</v>
      </c>
      <c r="J73" s="37">
        <v>0.38700000000000001</v>
      </c>
      <c r="K73" s="37">
        <v>0.38600000000000001</v>
      </c>
      <c r="L73" s="37">
        <v>0.40300000000000002</v>
      </c>
    </row>
    <row r="74" spans="1:12" x14ac:dyDescent="0.3">
      <c r="A74" s="190"/>
      <c r="B74" s="35" t="s">
        <v>127</v>
      </c>
      <c r="C74" s="37">
        <v>0.312</v>
      </c>
      <c r="D74" s="37">
        <v>0.307</v>
      </c>
      <c r="E74" s="37">
        <v>0.23699999999999999</v>
      </c>
      <c r="F74" s="37">
        <v>0.26800000000000002</v>
      </c>
      <c r="G74" s="37">
        <v>0.30199999999999999</v>
      </c>
      <c r="H74" s="37">
        <v>0.29499999999999998</v>
      </c>
      <c r="I74" s="37">
        <v>0.28100000000000003</v>
      </c>
      <c r="J74" s="37">
        <v>0.311</v>
      </c>
      <c r="K74" s="37">
        <v>0.309</v>
      </c>
      <c r="L74" s="37">
        <v>0.309</v>
      </c>
    </row>
    <row r="75" spans="1:12" x14ac:dyDescent="0.3">
      <c r="A75" s="189" t="s">
        <v>83</v>
      </c>
      <c r="B75" s="17" t="s">
        <v>213</v>
      </c>
      <c r="C75" s="18">
        <v>3101</v>
      </c>
      <c r="D75" s="18">
        <v>3165</v>
      </c>
      <c r="E75" s="18">
        <v>2379</v>
      </c>
      <c r="F75" s="18">
        <v>3039</v>
      </c>
      <c r="G75" s="18">
        <v>3539</v>
      </c>
      <c r="H75" s="18">
        <v>2088</v>
      </c>
      <c r="I75" s="18">
        <v>2889</v>
      </c>
      <c r="J75" s="18">
        <v>4202</v>
      </c>
      <c r="K75" s="18">
        <v>9247</v>
      </c>
      <c r="L75" s="18">
        <v>8077</v>
      </c>
    </row>
    <row r="76" spans="1:12" x14ac:dyDescent="0.3">
      <c r="A76" s="189"/>
      <c r="B76" s="17" t="s">
        <v>212</v>
      </c>
      <c r="C76" s="18">
        <v>50012</v>
      </c>
      <c r="D76" s="18">
        <v>41776</v>
      </c>
      <c r="E76" s="18">
        <v>39465</v>
      </c>
      <c r="F76" s="18">
        <v>41559</v>
      </c>
      <c r="G76" s="18">
        <v>42128</v>
      </c>
      <c r="H76" s="18">
        <v>43921</v>
      </c>
      <c r="I76" s="18">
        <v>31539</v>
      </c>
      <c r="J76" s="18">
        <v>38246</v>
      </c>
      <c r="K76" s="18">
        <v>55145</v>
      </c>
      <c r="L76" s="18">
        <v>55715</v>
      </c>
    </row>
    <row r="77" spans="1:12" x14ac:dyDescent="0.3">
      <c r="A77" s="189"/>
      <c r="B77" s="17" t="s">
        <v>7</v>
      </c>
      <c r="C77" s="18">
        <v>8351</v>
      </c>
      <c r="D77" s="18">
        <v>8648</v>
      </c>
      <c r="E77" s="18">
        <v>6414</v>
      </c>
      <c r="F77" s="18">
        <v>9181</v>
      </c>
      <c r="G77" s="18">
        <v>10455</v>
      </c>
      <c r="H77" s="18">
        <v>7886</v>
      </c>
      <c r="I77" s="18">
        <v>10505</v>
      </c>
      <c r="J77" s="18">
        <v>14115</v>
      </c>
      <c r="K77" s="18">
        <v>30003</v>
      </c>
      <c r="L77" s="18">
        <v>24041</v>
      </c>
    </row>
    <row r="78" spans="1:12" x14ac:dyDescent="0.3">
      <c r="A78" s="189"/>
      <c r="B78" s="17" t="s">
        <v>90</v>
      </c>
      <c r="C78" s="18">
        <v>106523</v>
      </c>
      <c r="D78" s="18">
        <v>87869</v>
      </c>
      <c r="E78" s="18">
        <v>85642</v>
      </c>
      <c r="F78" s="18">
        <v>92123</v>
      </c>
      <c r="G78" s="18">
        <v>92733</v>
      </c>
      <c r="H78" s="18">
        <v>104502</v>
      </c>
      <c r="I78" s="18">
        <v>76654</v>
      </c>
      <c r="J78" s="18">
        <v>86115</v>
      </c>
      <c r="K78" s="18">
        <v>119195</v>
      </c>
      <c r="L78" s="18">
        <v>114766</v>
      </c>
    </row>
    <row r="79" spans="1:12" x14ac:dyDescent="0.3">
      <c r="A79" s="189"/>
      <c r="B79" s="17" t="s">
        <v>93</v>
      </c>
      <c r="C79" s="19">
        <v>0.378</v>
      </c>
      <c r="D79" s="19">
        <v>0.307</v>
      </c>
      <c r="E79" s="19">
        <v>0.27100000000000002</v>
      </c>
      <c r="F79" s="19">
        <v>0.29799999999999999</v>
      </c>
      <c r="G79" s="19">
        <v>0.30599999999999999</v>
      </c>
      <c r="H79" s="19">
        <v>0.32</v>
      </c>
      <c r="I79" s="19">
        <v>0.251</v>
      </c>
      <c r="J79" s="19">
        <v>0.28499999999999998</v>
      </c>
      <c r="K79" s="19">
        <v>0.25600000000000001</v>
      </c>
      <c r="L79" s="19">
        <v>0.24099999999999999</v>
      </c>
    </row>
    <row r="80" spans="1:12" x14ac:dyDescent="0.3">
      <c r="A80" s="173" t="s">
        <v>4</v>
      </c>
      <c r="B80" s="62" t="s">
        <v>211</v>
      </c>
      <c r="C80" s="63">
        <f>C5+C10+C15+C17+C19+C30+C35+C37+C39+C50+C55+C57+C65+C67+C75</f>
        <v>301853</v>
      </c>
      <c r="D80" s="63">
        <f t="shared" ref="D80:I80" si="0">D5+D10+D15+D17+D19+D30+D35+D37+D39+D50+D55+D57+D65+D67+D75</f>
        <v>349577</v>
      </c>
      <c r="E80" s="63">
        <f t="shared" si="0"/>
        <v>299303</v>
      </c>
      <c r="F80" s="63">
        <f t="shared" si="0"/>
        <v>379197</v>
      </c>
      <c r="G80" s="63">
        <f t="shared" si="0"/>
        <v>492462</v>
      </c>
      <c r="H80" s="63">
        <f t="shared" si="0"/>
        <v>552065</v>
      </c>
      <c r="I80" s="63">
        <f t="shared" si="0"/>
        <v>562072</v>
      </c>
      <c r="J80" s="63">
        <f t="shared" ref="J80:K80" si="1">J5+J10+J15+J17+J19+J30+J35+J37+J39+J50+J55+J57+J65+J67+J75</f>
        <v>678801</v>
      </c>
      <c r="K80" s="145">
        <f t="shared" si="1"/>
        <v>1320253</v>
      </c>
      <c r="L80" s="164">
        <f t="shared" ref="L80" si="2">L5+L10+L15+L17+L19+L30+L35+L37+L39+L50+L55+L57+L65+L67+L75</f>
        <v>1529882</v>
      </c>
    </row>
    <row r="81" spans="1:12" x14ac:dyDescent="0.3">
      <c r="A81" s="173"/>
      <c r="B81" s="62" t="s">
        <v>220</v>
      </c>
      <c r="C81" s="63">
        <f>C6+C11+C16+C18+C20+C31+C36+C38+C40+C51+C56+C58+C66+C68+C76</f>
        <v>215886</v>
      </c>
      <c r="D81" s="63">
        <f t="shared" ref="D81:I81" si="3">D6+D11+D16+D18+D20+D31+D36+D38+D40+D51+D56+D58+D66+D68+D76</f>
        <v>187000</v>
      </c>
      <c r="E81" s="63">
        <f t="shared" si="3"/>
        <v>153821</v>
      </c>
      <c r="F81" s="63">
        <f t="shared" si="3"/>
        <v>159853</v>
      </c>
      <c r="G81" s="63">
        <f t="shared" si="3"/>
        <v>164624</v>
      </c>
      <c r="H81" s="63">
        <f t="shared" si="3"/>
        <v>167825</v>
      </c>
      <c r="I81" s="63">
        <f t="shared" si="3"/>
        <v>199349</v>
      </c>
      <c r="J81" s="63">
        <f t="shared" ref="J81:K81" si="4">J6+J11+J16+J18+J20+J31+J36+J38+J40+J51+J56+J58+J66+J68+J76</f>
        <v>197361</v>
      </c>
      <c r="K81" s="145">
        <f t="shared" si="4"/>
        <v>342193</v>
      </c>
      <c r="L81" s="164">
        <f t="shared" ref="L81" si="5">L6+L11+L16+L18+L20+L31+L36+L38+L40+L51+L56+L58+L66+L68+L76</f>
        <v>339073</v>
      </c>
    </row>
    <row r="82" spans="1:12" x14ac:dyDescent="0.3">
      <c r="A82" s="173"/>
      <c r="B82" s="62" t="s">
        <v>7</v>
      </c>
      <c r="C82" s="63">
        <f>C7+C12+C21+C23+C25+C32+C41+C43+C45+C52+C59+C61+C69+C71+C77</f>
        <v>1201553</v>
      </c>
      <c r="D82" s="63">
        <f t="shared" ref="D82:I82" si="6">D7+D12+D21+D23+D25+D32+D41+D43+D45+D52+D59+D61+D69+D71+D77</f>
        <v>1340205</v>
      </c>
      <c r="E82" s="63">
        <f t="shared" si="6"/>
        <v>1199318</v>
      </c>
      <c r="F82" s="63">
        <f t="shared" si="6"/>
        <v>1486540</v>
      </c>
      <c r="G82" s="63">
        <f t="shared" si="6"/>
        <v>1815735</v>
      </c>
      <c r="H82" s="63">
        <f t="shared" si="6"/>
        <v>1955756</v>
      </c>
      <c r="I82" s="63">
        <f t="shared" si="6"/>
        <v>1963458</v>
      </c>
      <c r="J82" s="63">
        <f t="shared" ref="J82:K82" si="7">J7+J12+J21+J23+J25+J32+J41+J43+J45+J52+J59+J61+J69+J71+J77</f>
        <v>2352805</v>
      </c>
      <c r="K82" s="145">
        <f t="shared" si="7"/>
        <v>4418054</v>
      </c>
      <c r="L82" s="164">
        <f t="shared" ref="L82" si="8">L7+L12+L21+L23+L25+L32+L41+L43+L45+L52+L59+L61+L69+L71+L77</f>
        <v>5103374</v>
      </c>
    </row>
    <row r="83" spans="1:12" x14ac:dyDescent="0.3">
      <c r="A83" s="173"/>
      <c r="B83" s="62" t="s">
        <v>90</v>
      </c>
      <c r="C83" s="63">
        <f>C8+C13+C22+C24+C26+C33+C42+C44+C46+C53+C60+C62+C70+C72+C78</f>
        <v>654460</v>
      </c>
      <c r="D83" s="63">
        <f t="shared" ref="D83:I83" si="9">D8+D13+D22+D24+D26+D33+D42+D44+D46+D53+D60+D62+D70+D72+D78</f>
        <v>588255</v>
      </c>
      <c r="E83" s="63">
        <f t="shared" si="9"/>
        <v>458580</v>
      </c>
      <c r="F83" s="63">
        <f t="shared" si="9"/>
        <v>498652</v>
      </c>
      <c r="G83" s="63">
        <f t="shared" si="9"/>
        <v>530968</v>
      </c>
      <c r="H83" s="63">
        <f t="shared" si="9"/>
        <v>501022</v>
      </c>
      <c r="I83" s="63">
        <f t="shared" si="9"/>
        <v>585027</v>
      </c>
      <c r="J83" s="63">
        <f t="shared" ref="J83:K83" si="10">J8+J13+J22+J24+J26+J33+J42+J44+J46+J53+J60+J62+J70+J72+J78</f>
        <v>561429</v>
      </c>
      <c r="K83" s="145">
        <f t="shared" si="10"/>
        <v>935446</v>
      </c>
      <c r="L83" s="164">
        <f t="shared" ref="L83" si="11">L8+L13+L22+L24+L26+L33+L42+L44+L46+L53+L60+L62+L70+L72+L78</f>
        <v>911690</v>
      </c>
    </row>
    <row r="84" spans="1:12" x14ac:dyDescent="0.3">
      <c r="A84" s="173"/>
      <c r="B84" s="62" t="s">
        <v>256</v>
      </c>
      <c r="C84" s="64">
        <v>0.61099999999999999</v>
      </c>
      <c r="D84" s="64">
        <v>0.61799999999999999</v>
      </c>
      <c r="E84" s="64">
        <v>0.54200000000000004</v>
      </c>
      <c r="F84" s="64">
        <v>0.53800000000000003</v>
      </c>
      <c r="G84" s="64">
        <v>0.55300000000000005</v>
      </c>
      <c r="H84" s="64">
        <v>0.59</v>
      </c>
      <c r="I84" s="64">
        <v>0.57599999999999996</v>
      </c>
      <c r="J84" s="64">
        <v>0.62</v>
      </c>
      <c r="K84" s="64">
        <v>0.59399999999999997</v>
      </c>
      <c r="L84" s="64">
        <v>0.57699999999999996</v>
      </c>
    </row>
    <row r="85" spans="1:12" ht="15" customHeight="1" x14ac:dyDescent="0.3">
      <c r="A85" s="192" t="s">
        <v>302</v>
      </c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</row>
    <row r="86" spans="1:12" x14ac:dyDescent="0.3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</row>
    <row r="87" spans="1:12" x14ac:dyDescent="0.3">
      <c r="A87" s="38"/>
      <c r="B87" s="38"/>
      <c r="C87" s="38"/>
      <c r="D87" s="38"/>
      <c r="E87" s="38"/>
      <c r="F87" s="38"/>
      <c r="G87" s="38"/>
      <c r="H87" s="38"/>
    </row>
    <row r="88" spans="1:12" x14ac:dyDescent="0.3">
      <c r="A88" s="38"/>
      <c r="B88" s="38"/>
      <c r="C88" s="38"/>
      <c r="D88" s="38"/>
      <c r="E88" s="38"/>
      <c r="F88" s="38"/>
      <c r="G88" s="38"/>
      <c r="H88" s="38"/>
    </row>
    <row r="89" spans="1:12" s="118" customFormat="1" ht="17.100000000000001" customHeight="1" x14ac:dyDescent="0.3">
      <c r="A89" s="184" t="s">
        <v>303</v>
      </c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</row>
    <row r="90" spans="1:12" ht="32.25" customHeight="1" x14ac:dyDescent="0.3">
      <c r="A90" s="58" t="s">
        <v>164</v>
      </c>
      <c r="B90" s="59"/>
      <c r="C90" s="59">
        <v>2010</v>
      </c>
      <c r="D90" s="59">
        <v>2011</v>
      </c>
      <c r="E90" s="59">
        <v>2012</v>
      </c>
      <c r="F90" s="59">
        <v>2013</v>
      </c>
      <c r="G90" s="59">
        <v>2014</v>
      </c>
      <c r="H90" s="59">
        <v>2015</v>
      </c>
      <c r="I90" s="59">
        <v>2016</v>
      </c>
      <c r="J90" s="59">
        <v>2017</v>
      </c>
      <c r="K90" s="144">
        <v>2018</v>
      </c>
      <c r="L90" s="163">
        <v>2019</v>
      </c>
    </row>
    <row r="91" spans="1:12" x14ac:dyDescent="0.3">
      <c r="A91" s="189" t="s">
        <v>56</v>
      </c>
      <c r="B91" s="17" t="s">
        <v>235</v>
      </c>
      <c r="C91" s="18">
        <v>5020</v>
      </c>
      <c r="D91" s="18">
        <v>5483</v>
      </c>
      <c r="E91" s="18">
        <v>4934</v>
      </c>
      <c r="F91" s="18">
        <v>6346</v>
      </c>
      <c r="G91" s="18">
        <v>6293</v>
      </c>
      <c r="H91" s="18">
        <v>5547</v>
      </c>
      <c r="I91" s="18">
        <v>6077</v>
      </c>
      <c r="J91" s="18">
        <v>6235</v>
      </c>
      <c r="K91" s="18">
        <v>16308</v>
      </c>
      <c r="L91" s="18">
        <v>20163</v>
      </c>
    </row>
    <row r="92" spans="1:12" x14ac:dyDescent="0.3">
      <c r="A92" s="189"/>
      <c r="B92" s="17" t="s">
        <v>236</v>
      </c>
      <c r="C92" s="18">
        <v>7589</v>
      </c>
      <c r="D92" s="18">
        <v>5970</v>
      </c>
      <c r="E92" s="18">
        <v>4503</v>
      </c>
      <c r="F92" s="18">
        <v>4149</v>
      </c>
      <c r="G92" s="18">
        <v>3882</v>
      </c>
      <c r="H92" s="18">
        <v>3627</v>
      </c>
      <c r="I92" s="18">
        <v>5358</v>
      </c>
      <c r="J92" s="18">
        <v>5468</v>
      </c>
      <c r="K92" s="18">
        <v>9777</v>
      </c>
      <c r="L92" s="18">
        <v>7743</v>
      </c>
    </row>
    <row r="93" spans="1:12" x14ac:dyDescent="0.3">
      <c r="A93" s="189"/>
      <c r="B93" s="17" t="s">
        <v>237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</row>
    <row r="94" spans="1:12" x14ac:dyDescent="0.3">
      <c r="A94" s="189"/>
      <c r="B94" s="17" t="s">
        <v>238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</row>
    <row r="95" spans="1:12" x14ac:dyDescent="0.3">
      <c r="A95" s="189"/>
      <c r="B95" s="17" t="s">
        <v>239</v>
      </c>
      <c r="C95" s="18">
        <v>150</v>
      </c>
      <c r="D95" s="18">
        <v>179</v>
      </c>
      <c r="E95" s="18">
        <v>144</v>
      </c>
      <c r="F95" s="18">
        <v>264</v>
      </c>
      <c r="G95" s="18">
        <v>305</v>
      </c>
      <c r="H95" s="18">
        <v>278</v>
      </c>
      <c r="I95" s="18">
        <v>376</v>
      </c>
      <c r="J95" s="18">
        <v>375</v>
      </c>
      <c r="K95" s="18">
        <v>2539</v>
      </c>
      <c r="L95" s="18">
        <v>2196</v>
      </c>
    </row>
    <row r="96" spans="1:12" x14ac:dyDescent="0.3">
      <c r="A96" s="189"/>
      <c r="B96" s="17" t="s">
        <v>240</v>
      </c>
      <c r="C96" s="18">
        <v>798</v>
      </c>
      <c r="D96" s="18">
        <v>670</v>
      </c>
      <c r="E96" s="18">
        <v>562</v>
      </c>
      <c r="F96" s="18">
        <v>589</v>
      </c>
      <c r="G96" s="18">
        <v>515</v>
      </c>
      <c r="H96" s="18">
        <v>477</v>
      </c>
      <c r="I96" s="18">
        <v>573</v>
      </c>
      <c r="J96" s="18">
        <v>640</v>
      </c>
      <c r="K96" s="18">
        <v>1686</v>
      </c>
      <c r="L96" s="18">
        <v>1533</v>
      </c>
    </row>
    <row r="97" spans="1:12" x14ac:dyDescent="0.3">
      <c r="A97" s="189"/>
      <c r="B97" s="17" t="s">
        <v>241</v>
      </c>
      <c r="C97" s="18">
        <v>966</v>
      </c>
      <c r="D97" s="18">
        <v>1068</v>
      </c>
      <c r="E97" s="18">
        <v>1014</v>
      </c>
      <c r="F97" s="18">
        <v>1188</v>
      </c>
      <c r="G97" s="18">
        <v>1352</v>
      </c>
      <c r="H97" s="18">
        <v>1470</v>
      </c>
      <c r="I97" s="18">
        <v>1138</v>
      </c>
      <c r="J97" s="18">
        <v>1089</v>
      </c>
      <c r="K97" s="18">
        <v>16120</v>
      </c>
      <c r="L97" s="18">
        <v>17015</v>
      </c>
    </row>
    <row r="98" spans="1:12" x14ac:dyDescent="0.3">
      <c r="A98" s="189"/>
      <c r="B98" s="17" t="s">
        <v>242</v>
      </c>
      <c r="C98" s="18">
        <v>2356</v>
      </c>
      <c r="D98" s="18">
        <v>1773</v>
      </c>
      <c r="E98" s="18">
        <v>1484</v>
      </c>
      <c r="F98" s="18">
        <v>2049</v>
      </c>
      <c r="G98" s="18">
        <v>1668</v>
      </c>
      <c r="H98" s="18">
        <v>1165</v>
      </c>
      <c r="I98" s="18">
        <v>1612</v>
      </c>
      <c r="J98" s="18">
        <v>1573</v>
      </c>
      <c r="K98" s="18">
        <v>8079</v>
      </c>
      <c r="L98" s="18">
        <v>6763</v>
      </c>
    </row>
    <row r="99" spans="1:12" x14ac:dyDescent="0.3">
      <c r="A99" s="189"/>
      <c r="B99" s="17" t="s">
        <v>243</v>
      </c>
      <c r="C99" s="18">
        <v>5786</v>
      </c>
      <c r="D99" s="18">
        <v>6583</v>
      </c>
      <c r="E99" s="18">
        <v>6879</v>
      </c>
      <c r="F99" s="18">
        <v>8022</v>
      </c>
      <c r="G99" s="18">
        <v>9595</v>
      </c>
      <c r="H99" s="18">
        <v>10329</v>
      </c>
      <c r="I99" s="18">
        <v>9890</v>
      </c>
      <c r="J99" s="18">
        <v>9728</v>
      </c>
      <c r="K99" s="18">
        <v>13501</v>
      </c>
      <c r="L99" s="18">
        <v>12745</v>
      </c>
    </row>
    <row r="100" spans="1:12" x14ac:dyDescent="0.3">
      <c r="A100" s="189"/>
      <c r="B100" s="17" t="s">
        <v>244</v>
      </c>
      <c r="C100" s="18">
        <v>7752</v>
      </c>
      <c r="D100" s="18">
        <v>8058</v>
      </c>
      <c r="E100" s="18">
        <v>6954</v>
      </c>
      <c r="F100" s="18">
        <v>7437</v>
      </c>
      <c r="G100" s="18">
        <v>7048</v>
      </c>
      <c r="H100" s="18">
        <v>7953</v>
      </c>
      <c r="I100" s="18">
        <v>11675</v>
      </c>
      <c r="J100" s="18">
        <v>12418</v>
      </c>
      <c r="K100" s="18">
        <v>14859</v>
      </c>
      <c r="L100" s="18">
        <v>11750</v>
      </c>
    </row>
    <row r="101" spans="1:12" x14ac:dyDescent="0.3">
      <c r="A101" s="189"/>
      <c r="B101" s="17" t="s">
        <v>128</v>
      </c>
      <c r="C101" s="18">
        <v>32072</v>
      </c>
      <c r="D101" s="18">
        <v>35968</v>
      </c>
      <c r="E101" s="18">
        <v>33042</v>
      </c>
      <c r="F101" s="18">
        <v>43459</v>
      </c>
      <c r="G101" s="18">
        <v>39414</v>
      </c>
      <c r="H101" s="18">
        <v>32398</v>
      </c>
      <c r="I101" s="18">
        <v>37523</v>
      </c>
      <c r="J101" s="18">
        <v>37753</v>
      </c>
      <c r="K101" s="18">
        <v>91160</v>
      </c>
      <c r="L101" s="18">
        <v>102669</v>
      </c>
    </row>
    <row r="102" spans="1:12" x14ac:dyDescent="0.3">
      <c r="A102" s="189"/>
      <c r="B102" s="17" t="s">
        <v>129</v>
      </c>
      <c r="C102" s="18">
        <v>18984</v>
      </c>
      <c r="D102" s="18">
        <v>15696</v>
      </c>
      <c r="E102" s="18">
        <v>11265</v>
      </c>
      <c r="F102" s="18">
        <v>10818</v>
      </c>
      <c r="G102" s="18">
        <v>9045</v>
      </c>
      <c r="H102" s="18">
        <v>8623</v>
      </c>
      <c r="I102" s="18">
        <v>12777</v>
      </c>
      <c r="J102" s="18">
        <v>14768</v>
      </c>
      <c r="K102" s="18">
        <v>23595</v>
      </c>
      <c r="L102" s="18">
        <v>20845</v>
      </c>
    </row>
    <row r="103" spans="1:12" x14ac:dyDescent="0.3">
      <c r="A103" s="189"/>
      <c r="B103" s="17" t="s">
        <v>130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</row>
    <row r="104" spans="1:12" x14ac:dyDescent="0.3">
      <c r="A104" s="189"/>
      <c r="B104" s="17" t="s">
        <v>131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</row>
    <row r="105" spans="1:12" x14ac:dyDescent="0.3">
      <c r="A105" s="189"/>
      <c r="B105" s="17" t="s">
        <v>132</v>
      </c>
      <c r="C105" s="18">
        <v>561</v>
      </c>
      <c r="D105" s="18">
        <v>725</v>
      </c>
      <c r="E105" s="18">
        <v>593</v>
      </c>
      <c r="F105" s="18">
        <v>1029</v>
      </c>
      <c r="G105" s="18">
        <v>1409</v>
      </c>
      <c r="H105" s="18">
        <v>1039</v>
      </c>
      <c r="I105" s="18">
        <v>1664</v>
      </c>
      <c r="J105" s="18">
        <v>1664</v>
      </c>
      <c r="K105" s="18">
        <v>9673</v>
      </c>
      <c r="L105" s="18">
        <v>8309</v>
      </c>
    </row>
    <row r="106" spans="1:12" x14ac:dyDescent="0.3">
      <c r="A106" s="189"/>
      <c r="B106" s="17" t="s">
        <v>133</v>
      </c>
      <c r="C106" s="18">
        <v>3237</v>
      </c>
      <c r="D106" s="18">
        <v>2525</v>
      </c>
      <c r="E106" s="18">
        <v>2217</v>
      </c>
      <c r="F106" s="18">
        <v>3026</v>
      </c>
      <c r="G106" s="18">
        <v>2542</v>
      </c>
      <c r="H106" s="18">
        <v>2484</v>
      </c>
      <c r="I106" s="18">
        <v>2524</v>
      </c>
      <c r="J106" s="18">
        <v>3210</v>
      </c>
      <c r="K106" s="18">
        <v>6836</v>
      </c>
      <c r="L106" s="18">
        <v>6316</v>
      </c>
    </row>
    <row r="107" spans="1:12" x14ac:dyDescent="0.3">
      <c r="A107" s="189"/>
      <c r="B107" s="17" t="s">
        <v>134</v>
      </c>
      <c r="C107" s="18">
        <v>5454</v>
      </c>
      <c r="D107" s="18">
        <v>6220</v>
      </c>
      <c r="E107" s="18">
        <v>6230</v>
      </c>
      <c r="F107" s="18">
        <v>7068</v>
      </c>
      <c r="G107" s="18">
        <v>6852</v>
      </c>
      <c r="H107" s="18">
        <v>7288</v>
      </c>
      <c r="I107" s="18">
        <v>5887</v>
      </c>
      <c r="J107" s="18">
        <v>5544</v>
      </c>
      <c r="K107" s="18">
        <v>80281</v>
      </c>
      <c r="L107" s="18">
        <v>80832</v>
      </c>
    </row>
    <row r="108" spans="1:12" x14ac:dyDescent="0.3">
      <c r="A108" s="189"/>
      <c r="B108" s="17" t="s">
        <v>135</v>
      </c>
      <c r="C108" s="18">
        <v>13024</v>
      </c>
      <c r="D108" s="18">
        <v>11027</v>
      </c>
      <c r="E108" s="18">
        <v>8640</v>
      </c>
      <c r="F108" s="18">
        <v>10613</v>
      </c>
      <c r="G108" s="18">
        <v>6796</v>
      </c>
      <c r="H108" s="18">
        <v>5574</v>
      </c>
      <c r="I108" s="18">
        <v>6540</v>
      </c>
      <c r="J108" s="18">
        <v>5798</v>
      </c>
      <c r="K108" s="18">
        <v>22259</v>
      </c>
      <c r="L108" s="18">
        <v>20424</v>
      </c>
    </row>
    <row r="109" spans="1:12" x14ac:dyDescent="0.3">
      <c r="A109" s="189"/>
      <c r="B109" s="17" t="s">
        <v>137</v>
      </c>
      <c r="C109" s="18">
        <v>30503</v>
      </c>
      <c r="D109" s="18">
        <v>45824</v>
      </c>
      <c r="E109" s="18">
        <v>23829</v>
      </c>
      <c r="F109" s="18">
        <v>40826</v>
      </c>
      <c r="G109" s="18">
        <v>47741</v>
      </c>
      <c r="H109" s="18">
        <v>39847</v>
      </c>
      <c r="I109" s="18">
        <v>37264</v>
      </c>
      <c r="J109" s="18">
        <v>37159</v>
      </c>
      <c r="K109" s="18">
        <v>49410</v>
      </c>
      <c r="L109" s="18">
        <v>45051</v>
      </c>
    </row>
    <row r="110" spans="1:12" x14ac:dyDescent="0.3">
      <c r="A110" s="189"/>
      <c r="B110" s="17" t="s">
        <v>136</v>
      </c>
      <c r="C110" s="18">
        <v>39274</v>
      </c>
      <c r="D110" s="18">
        <v>29973</v>
      </c>
      <c r="E110" s="18">
        <v>22879</v>
      </c>
      <c r="F110" s="18">
        <v>28888</v>
      </c>
      <c r="G110" s="18">
        <v>26654</v>
      </c>
      <c r="H110" s="18">
        <v>28570</v>
      </c>
      <c r="I110" s="18">
        <v>37300</v>
      </c>
      <c r="J110" s="18">
        <v>41773</v>
      </c>
      <c r="K110" s="18">
        <v>46318</v>
      </c>
      <c r="L110" s="18">
        <v>38613</v>
      </c>
    </row>
    <row r="111" spans="1:12" x14ac:dyDescent="0.3">
      <c r="A111" s="189"/>
      <c r="B111" s="17" t="s">
        <v>138</v>
      </c>
      <c r="C111" s="19">
        <v>0.27200000000000002</v>
      </c>
      <c r="D111" s="19">
        <v>0.26700000000000002</v>
      </c>
      <c r="E111" s="19">
        <v>0.222</v>
      </c>
      <c r="F111" s="19">
        <v>0.27300000000000002</v>
      </c>
      <c r="G111" s="19">
        <v>0.23899999999999999</v>
      </c>
      <c r="H111" s="19">
        <v>0.20300000000000001</v>
      </c>
      <c r="I111" s="19">
        <v>0.223</v>
      </c>
      <c r="J111" s="19">
        <v>0.23300000000000001</v>
      </c>
      <c r="K111" s="19">
        <v>0.29099999999999998</v>
      </c>
      <c r="L111" s="19">
        <v>0.28599999999999998</v>
      </c>
    </row>
    <row r="112" spans="1:12" x14ac:dyDescent="0.3">
      <c r="A112" s="189"/>
      <c r="B112" s="17" t="s">
        <v>139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x14ac:dyDescent="0.3">
      <c r="A113" s="189"/>
      <c r="B113" s="17" t="s">
        <v>140</v>
      </c>
      <c r="C113" s="19">
        <v>0.16500000000000001</v>
      </c>
      <c r="D113" s="19">
        <v>0.14099999999999999</v>
      </c>
      <c r="E113" s="19">
        <v>0.114</v>
      </c>
      <c r="F113" s="19">
        <v>0.156</v>
      </c>
      <c r="G113" s="19">
        <v>0.15</v>
      </c>
      <c r="H113" s="19">
        <v>0.13300000000000001</v>
      </c>
      <c r="I113" s="19">
        <v>0.152</v>
      </c>
      <c r="J113" s="19">
        <v>0.17199999999999999</v>
      </c>
      <c r="K113" s="19">
        <v>0.17499999999999999</v>
      </c>
      <c r="L113" s="19">
        <v>0.155</v>
      </c>
    </row>
    <row r="114" spans="1:12" x14ac:dyDescent="0.3">
      <c r="A114" s="189"/>
      <c r="B114" s="17" t="s">
        <v>141</v>
      </c>
      <c r="C114" s="19">
        <v>0.22900000000000001</v>
      </c>
      <c r="D114" s="19">
        <v>0.20200000000000001</v>
      </c>
      <c r="E114" s="19">
        <v>0.16700000000000001</v>
      </c>
      <c r="F114" s="19">
        <v>0.19400000000000001</v>
      </c>
      <c r="G114" s="19">
        <v>0.13500000000000001</v>
      </c>
      <c r="H114" s="19">
        <v>0.14299999999999999</v>
      </c>
      <c r="I114" s="19">
        <v>0.13200000000000001</v>
      </c>
      <c r="J114" s="19">
        <v>0.123</v>
      </c>
      <c r="K114" s="19">
        <v>0.309</v>
      </c>
      <c r="L114" s="19">
        <v>0.31</v>
      </c>
    </row>
    <row r="115" spans="1:12" ht="15" customHeight="1" x14ac:dyDescent="0.3">
      <c r="A115" s="189"/>
      <c r="B115" s="17" t="s">
        <v>142</v>
      </c>
      <c r="C115" s="19">
        <v>0.27200000000000002</v>
      </c>
      <c r="D115" s="19">
        <v>0.24099999999999999</v>
      </c>
      <c r="E115" s="19">
        <v>0.151</v>
      </c>
      <c r="F115" s="19">
        <v>0.222</v>
      </c>
      <c r="G115" s="19">
        <v>0.23400000000000001</v>
      </c>
      <c r="H115" s="19">
        <v>0.216</v>
      </c>
      <c r="I115" s="19">
        <v>0.23499999999999999</v>
      </c>
      <c r="J115" s="19">
        <v>0.247</v>
      </c>
      <c r="K115" s="19">
        <v>0.23200000000000001</v>
      </c>
      <c r="L115" s="19">
        <v>0.22600000000000001</v>
      </c>
    </row>
    <row r="116" spans="1:12" x14ac:dyDescent="0.3">
      <c r="A116" s="190" t="s">
        <v>57</v>
      </c>
      <c r="B116" s="35" t="s">
        <v>213</v>
      </c>
      <c r="C116" s="15">
        <v>28924</v>
      </c>
      <c r="D116" s="15">
        <v>31229</v>
      </c>
      <c r="E116" s="15">
        <v>33307</v>
      </c>
      <c r="F116" s="15">
        <v>33855</v>
      </c>
      <c r="G116" s="15">
        <v>36101</v>
      </c>
      <c r="H116" s="15">
        <v>35013</v>
      </c>
      <c r="I116" s="15">
        <v>38164</v>
      </c>
      <c r="J116" s="15">
        <v>44354</v>
      </c>
      <c r="K116" s="15">
        <v>78955</v>
      </c>
      <c r="L116" s="15">
        <v>79287</v>
      </c>
    </row>
    <row r="117" spans="1:12" ht="15" customHeight="1" x14ac:dyDescent="0.3">
      <c r="A117" s="190"/>
      <c r="B117" s="35" t="s">
        <v>220</v>
      </c>
      <c r="C117" s="15">
        <v>6725</v>
      </c>
      <c r="D117" s="15">
        <v>5782</v>
      </c>
      <c r="E117" s="15">
        <v>3703</v>
      </c>
      <c r="F117" s="15">
        <v>3669</v>
      </c>
      <c r="G117" s="15">
        <v>3629</v>
      </c>
      <c r="H117" s="15">
        <v>4029</v>
      </c>
      <c r="I117" s="15">
        <v>4290</v>
      </c>
      <c r="J117" s="15">
        <v>3978</v>
      </c>
      <c r="K117" s="15">
        <v>9504</v>
      </c>
      <c r="L117" s="15">
        <v>10589</v>
      </c>
    </row>
    <row r="118" spans="1:12" x14ac:dyDescent="0.3">
      <c r="A118" s="190"/>
      <c r="B118" s="35" t="s">
        <v>7</v>
      </c>
      <c r="C118" s="15">
        <v>226852</v>
      </c>
      <c r="D118" s="15">
        <v>238531</v>
      </c>
      <c r="E118" s="15">
        <v>238669</v>
      </c>
      <c r="F118" s="15">
        <v>253253</v>
      </c>
      <c r="G118" s="15">
        <v>258512</v>
      </c>
      <c r="H118" s="15">
        <v>270542</v>
      </c>
      <c r="I118" s="15">
        <v>284902</v>
      </c>
      <c r="J118" s="15">
        <v>325275</v>
      </c>
      <c r="K118" s="15">
        <v>536920</v>
      </c>
      <c r="L118" s="15">
        <v>522207</v>
      </c>
    </row>
    <row r="119" spans="1:12" x14ac:dyDescent="0.3">
      <c r="A119" s="190"/>
      <c r="B119" s="35" t="s">
        <v>90</v>
      </c>
      <c r="C119" s="15">
        <v>34741</v>
      </c>
      <c r="D119" s="15">
        <v>28456</v>
      </c>
      <c r="E119" s="15">
        <v>17519</v>
      </c>
      <c r="F119" s="15">
        <v>18907</v>
      </c>
      <c r="G119" s="15">
        <v>18451</v>
      </c>
      <c r="H119" s="15">
        <v>23567</v>
      </c>
      <c r="I119" s="15">
        <v>25525</v>
      </c>
      <c r="J119" s="15">
        <v>24186</v>
      </c>
      <c r="K119" s="15">
        <v>39354</v>
      </c>
      <c r="L119" s="15">
        <v>45304</v>
      </c>
    </row>
    <row r="120" spans="1:12" x14ac:dyDescent="0.3">
      <c r="A120" s="190"/>
      <c r="B120" s="35" t="s">
        <v>93</v>
      </c>
      <c r="C120" s="16">
        <v>0.432</v>
      </c>
      <c r="D120" s="16">
        <v>0.43099999999999999</v>
      </c>
      <c r="E120" s="16">
        <v>0.373</v>
      </c>
      <c r="F120" s="16">
        <v>0.39100000000000001</v>
      </c>
      <c r="G120" s="16">
        <v>0.39800000000000002</v>
      </c>
      <c r="H120" s="16">
        <v>0.41399999999999998</v>
      </c>
      <c r="I120" s="16">
        <v>0.42099999999999999</v>
      </c>
      <c r="J120" s="16">
        <v>0.44800000000000001</v>
      </c>
      <c r="K120" s="16">
        <v>0.45600000000000002</v>
      </c>
      <c r="L120" s="16">
        <v>0.41299999999999998</v>
      </c>
    </row>
    <row r="121" spans="1:12" x14ac:dyDescent="0.3">
      <c r="A121" s="189" t="s">
        <v>97</v>
      </c>
      <c r="B121" s="17" t="s">
        <v>245</v>
      </c>
      <c r="C121" s="18">
        <v>525663</v>
      </c>
      <c r="D121" s="18">
        <v>595248</v>
      </c>
      <c r="E121" s="18">
        <v>572061</v>
      </c>
      <c r="F121" s="18">
        <v>655009</v>
      </c>
      <c r="G121" s="18">
        <v>690290</v>
      </c>
      <c r="H121" s="18">
        <v>773091</v>
      </c>
      <c r="I121" s="18">
        <v>621660</v>
      </c>
      <c r="J121" s="18">
        <v>826781</v>
      </c>
      <c r="K121" s="18">
        <v>1153536</v>
      </c>
      <c r="L121" s="18">
        <v>1228718</v>
      </c>
    </row>
    <row r="122" spans="1:12" x14ac:dyDescent="0.3">
      <c r="A122" s="189"/>
      <c r="B122" s="17" t="s">
        <v>246</v>
      </c>
      <c r="C122" s="18">
        <v>46307</v>
      </c>
      <c r="D122" s="18">
        <v>39294</v>
      </c>
      <c r="E122" s="18">
        <v>34567</v>
      </c>
      <c r="F122" s="18">
        <v>33986</v>
      </c>
      <c r="G122" s="18">
        <v>32519</v>
      </c>
      <c r="H122" s="18">
        <v>36439</v>
      </c>
      <c r="I122" s="18">
        <v>34865</v>
      </c>
      <c r="J122" s="18">
        <v>38110</v>
      </c>
      <c r="K122" s="18">
        <v>72457</v>
      </c>
      <c r="L122" s="18">
        <v>66445</v>
      </c>
    </row>
    <row r="123" spans="1:12" x14ac:dyDescent="0.3">
      <c r="A123" s="189"/>
      <c r="B123" s="17" t="s">
        <v>247</v>
      </c>
      <c r="C123" s="18">
        <v>284</v>
      </c>
      <c r="D123" s="18">
        <v>306</v>
      </c>
      <c r="E123" s="18">
        <v>438</v>
      </c>
      <c r="F123" s="18">
        <v>673</v>
      </c>
      <c r="G123" s="18">
        <v>777</v>
      </c>
      <c r="H123" s="18">
        <v>737</v>
      </c>
      <c r="I123" s="18">
        <v>520</v>
      </c>
      <c r="J123" s="18">
        <v>692</v>
      </c>
      <c r="K123" s="18">
        <v>1036</v>
      </c>
      <c r="L123" s="18">
        <v>968</v>
      </c>
    </row>
    <row r="124" spans="1:12" x14ac:dyDescent="0.3">
      <c r="A124" s="189"/>
      <c r="B124" s="17" t="s">
        <v>248</v>
      </c>
      <c r="C124" s="18">
        <v>1587</v>
      </c>
      <c r="D124" s="18">
        <v>1327</v>
      </c>
      <c r="E124" s="18">
        <v>1165</v>
      </c>
      <c r="F124" s="18">
        <v>1231</v>
      </c>
      <c r="G124" s="18">
        <v>1021</v>
      </c>
      <c r="H124" s="18">
        <v>1462</v>
      </c>
      <c r="I124" s="18">
        <v>1683</v>
      </c>
      <c r="J124" s="18">
        <v>1379</v>
      </c>
      <c r="K124" s="18">
        <v>1752</v>
      </c>
      <c r="L124" s="18">
        <v>1784</v>
      </c>
    </row>
    <row r="125" spans="1:12" x14ac:dyDescent="0.3">
      <c r="A125" s="189"/>
      <c r="B125" s="17" t="s">
        <v>143</v>
      </c>
      <c r="C125" s="18">
        <v>4389774</v>
      </c>
      <c r="D125" s="18">
        <v>4810809</v>
      </c>
      <c r="E125" s="18">
        <v>4346480</v>
      </c>
      <c r="F125" s="18">
        <v>5112228</v>
      </c>
      <c r="G125" s="18">
        <v>5179446</v>
      </c>
      <c r="H125" s="18">
        <v>5616909</v>
      </c>
      <c r="I125" s="18">
        <v>4728815</v>
      </c>
      <c r="J125" s="18">
        <v>5832809</v>
      </c>
      <c r="K125" s="18">
        <v>7977498</v>
      </c>
      <c r="L125" s="18">
        <v>8342240</v>
      </c>
    </row>
    <row r="126" spans="1:12" x14ac:dyDescent="0.3">
      <c r="A126" s="189"/>
      <c r="B126" s="17" t="s">
        <v>144</v>
      </c>
      <c r="C126" s="18">
        <v>195766</v>
      </c>
      <c r="D126" s="18">
        <v>193500</v>
      </c>
      <c r="E126" s="18">
        <v>166645</v>
      </c>
      <c r="F126" s="18">
        <v>158176</v>
      </c>
      <c r="G126" s="18">
        <v>155703</v>
      </c>
      <c r="H126" s="18">
        <v>171780</v>
      </c>
      <c r="I126" s="18">
        <v>164292</v>
      </c>
      <c r="J126" s="18">
        <v>172454</v>
      </c>
      <c r="K126" s="18">
        <v>251893</v>
      </c>
      <c r="L126" s="18">
        <v>232285</v>
      </c>
    </row>
    <row r="127" spans="1:12" x14ac:dyDescent="0.3">
      <c r="A127" s="189"/>
      <c r="B127" s="17" t="s">
        <v>145</v>
      </c>
      <c r="C127" s="18">
        <v>1302</v>
      </c>
      <c r="D127" s="18">
        <v>1181</v>
      </c>
      <c r="E127" s="18">
        <v>1669</v>
      </c>
      <c r="F127" s="18">
        <v>2030</v>
      </c>
      <c r="G127" s="18">
        <v>2568</v>
      </c>
      <c r="H127" s="18">
        <v>2839</v>
      </c>
      <c r="I127" s="18">
        <v>1837</v>
      </c>
      <c r="J127" s="18">
        <v>2426</v>
      </c>
      <c r="K127" s="18">
        <v>3807</v>
      </c>
      <c r="L127" s="18">
        <v>3402</v>
      </c>
    </row>
    <row r="128" spans="1:12" x14ac:dyDescent="0.3">
      <c r="A128" s="189"/>
      <c r="B128" s="17" t="s">
        <v>146</v>
      </c>
      <c r="C128" s="18">
        <v>4853</v>
      </c>
      <c r="D128" s="18">
        <v>5133</v>
      </c>
      <c r="E128" s="18">
        <v>4178</v>
      </c>
      <c r="F128" s="18">
        <v>4310</v>
      </c>
      <c r="G128" s="18">
        <v>3092</v>
      </c>
      <c r="H128" s="18">
        <v>4781</v>
      </c>
      <c r="I128" s="18">
        <v>5126</v>
      </c>
      <c r="J128" s="18">
        <v>4461</v>
      </c>
      <c r="K128" s="18">
        <v>5739</v>
      </c>
      <c r="L128" s="18">
        <v>6208</v>
      </c>
    </row>
    <row r="129" spans="1:12" x14ac:dyDescent="0.3">
      <c r="A129" s="189"/>
      <c r="B129" s="17" t="s">
        <v>147</v>
      </c>
      <c r="C129" s="19">
        <v>0.66</v>
      </c>
      <c r="D129" s="19">
        <v>0.69699999999999995</v>
      </c>
      <c r="E129" s="19">
        <v>0.60899999999999999</v>
      </c>
      <c r="F129" s="19">
        <v>0.68</v>
      </c>
      <c r="G129" s="19">
        <v>0.68600000000000005</v>
      </c>
      <c r="H129" s="19">
        <v>0.66600000000000004</v>
      </c>
      <c r="I129" s="19">
        <v>0.59599999999999997</v>
      </c>
      <c r="J129" s="19">
        <v>0.67300000000000004</v>
      </c>
      <c r="K129" s="19">
        <v>0.67200000000000004</v>
      </c>
      <c r="L129" s="19">
        <v>0.65900000000000003</v>
      </c>
    </row>
    <row r="130" spans="1:12" x14ac:dyDescent="0.3">
      <c r="A130" s="189"/>
      <c r="B130" s="17" t="s">
        <v>148</v>
      </c>
      <c r="C130" s="19">
        <v>0.23599999999999999</v>
      </c>
      <c r="D130" s="19">
        <v>0.24199999999999999</v>
      </c>
      <c r="E130" s="19">
        <v>0.20699999999999999</v>
      </c>
      <c r="F130" s="19">
        <v>0.224</v>
      </c>
      <c r="G130" s="19">
        <v>0.2</v>
      </c>
      <c r="H130" s="19">
        <v>0.25</v>
      </c>
      <c r="I130" s="19">
        <v>0.19900000000000001</v>
      </c>
      <c r="J130" s="19">
        <v>0.19700000000000001</v>
      </c>
      <c r="K130" s="19">
        <v>0.215</v>
      </c>
      <c r="L130" s="19">
        <v>0.223</v>
      </c>
    </row>
    <row r="131" spans="1:12" x14ac:dyDescent="0.3">
      <c r="A131" s="190" t="s">
        <v>75</v>
      </c>
      <c r="B131" s="35" t="s">
        <v>249</v>
      </c>
      <c r="C131" s="15">
        <v>1182704</v>
      </c>
      <c r="D131" s="15">
        <v>1380874</v>
      </c>
      <c r="E131" s="15">
        <v>1280535</v>
      </c>
      <c r="F131" s="15">
        <v>1360663</v>
      </c>
      <c r="G131" s="15">
        <v>1468681</v>
      </c>
      <c r="H131" s="15">
        <v>1508201</v>
      </c>
      <c r="I131" s="15">
        <v>1687058</v>
      </c>
      <c r="J131" s="15">
        <v>1747258</v>
      </c>
      <c r="K131" s="15">
        <v>2260794</v>
      </c>
      <c r="L131" s="15">
        <v>2223765</v>
      </c>
    </row>
    <row r="132" spans="1:12" x14ac:dyDescent="0.3">
      <c r="A132" s="190"/>
      <c r="B132" s="35" t="s">
        <v>250</v>
      </c>
      <c r="C132" s="15">
        <v>148404</v>
      </c>
      <c r="D132" s="15">
        <v>120863</v>
      </c>
      <c r="E132" s="15">
        <v>104907</v>
      </c>
      <c r="F132" s="15">
        <v>99568</v>
      </c>
      <c r="G132" s="15">
        <v>98277</v>
      </c>
      <c r="H132" s="15">
        <v>91262</v>
      </c>
      <c r="I132" s="15">
        <v>104528</v>
      </c>
      <c r="J132" s="15">
        <v>110819</v>
      </c>
      <c r="K132" s="15">
        <v>175436</v>
      </c>
      <c r="L132" s="15">
        <v>176919</v>
      </c>
    </row>
    <row r="133" spans="1:12" x14ac:dyDescent="0.3">
      <c r="A133" s="190"/>
      <c r="B133" s="35" t="s">
        <v>251</v>
      </c>
      <c r="C133" s="15">
        <v>4095</v>
      </c>
      <c r="D133" s="15">
        <v>5205</v>
      </c>
      <c r="E133" s="15">
        <v>5287</v>
      </c>
      <c r="F133" s="15">
        <v>6555</v>
      </c>
      <c r="G133" s="15">
        <v>7457</v>
      </c>
      <c r="H133" s="15">
        <v>6632</v>
      </c>
      <c r="I133" s="15">
        <v>6365</v>
      </c>
      <c r="J133" s="15">
        <v>7062</v>
      </c>
      <c r="K133" s="15">
        <v>9824</v>
      </c>
      <c r="L133" s="15">
        <v>8813</v>
      </c>
    </row>
    <row r="134" spans="1:12" x14ac:dyDescent="0.3">
      <c r="A134" s="190"/>
      <c r="B134" s="35" t="s">
        <v>252</v>
      </c>
      <c r="C134" s="15">
        <v>5060</v>
      </c>
      <c r="D134" s="15">
        <v>4108</v>
      </c>
      <c r="E134" s="15">
        <v>3127</v>
      </c>
      <c r="F134" s="15">
        <v>2543</v>
      </c>
      <c r="G134" s="15">
        <v>2573</v>
      </c>
      <c r="H134" s="15">
        <v>2827</v>
      </c>
      <c r="I134" s="15">
        <v>3228</v>
      </c>
      <c r="J134" s="15">
        <v>3746</v>
      </c>
      <c r="K134" s="15">
        <v>4304</v>
      </c>
      <c r="L134" s="15">
        <v>4148</v>
      </c>
    </row>
    <row r="135" spans="1:12" x14ac:dyDescent="0.3">
      <c r="A135" s="190"/>
      <c r="B135" s="35" t="s">
        <v>253</v>
      </c>
      <c r="C135" s="15">
        <v>621</v>
      </c>
      <c r="D135" s="15">
        <v>826</v>
      </c>
      <c r="E135" s="15">
        <v>736</v>
      </c>
      <c r="F135" s="15">
        <v>735</v>
      </c>
      <c r="G135" s="15">
        <v>736</v>
      </c>
      <c r="H135" s="15">
        <v>647</v>
      </c>
      <c r="I135" s="15">
        <v>654</v>
      </c>
      <c r="J135" s="15">
        <v>673</v>
      </c>
      <c r="K135" s="15">
        <v>4626</v>
      </c>
      <c r="L135" s="15">
        <v>4371</v>
      </c>
    </row>
    <row r="136" spans="1:12" x14ac:dyDescent="0.3">
      <c r="A136" s="190"/>
      <c r="B136" s="35" t="s">
        <v>254</v>
      </c>
      <c r="C136" s="15">
        <v>344</v>
      </c>
      <c r="D136" s="15">
        <v>286</v>
      </c>
      <c r="E136" s="15">
        <v>142</v>
      </c>
      <c r="F136" s="15">
        <v>125</v>
      </c>
      <c r="G136" s="15">
        <v>115</v>
      </c>
      <c r="H136" s="15">
        <v>176</v>
      </c>
      <c r="I136" s="15">
        <v>145</v>
      </c>
      <c r="J136" s="15">
        <v>151</v>
      </c>
      <c r="K136" s="15">
        <v>1656</v>
      </c>
      <c r="L136" s="15">
        <v>1546</v>
      </c>
    </row>
    <row r="137" spans="1:12" x14ac:dyDescent="0.3">
      <c r="A137" s="190"/>
      <c r="B137" s="35" t="s">
        <v>149</v>
      </c>
      <c r="C137" s="15">
        <v>8328289</v>
      </c>
      <c r="D137" s="15">
        <v>9338070</v>
      </c>
      <c r="E137" s="15">
        <v>8419280</v>
      </c>
      <c r="F137" s="15">
        <v>9212527</v>
      </c>
      <c r="G137" s="15">
        <v>9335458</v>
      </c>
      <c r="H137" s="15">
        <v>9774589</v>
      </c>
      <c r="I137" s="15">
        <v>10523150</v>
      </c>
      <c r="J137" s="15">
        <v>11424103</v>
      </c>
      <c r="K137" s="15">
        <v>14657318</v>
      </c>
      <c r="L137" s="15">
        <v>14420001</v>
      </c>
    </row>
    <row r="138" spans="1:12" x14ac:dyDescent="0.3">
      <c r="A138" s="190"/>
      <c r="B138" s="35" t="s">
        <v>150</v>
      </c>
      <c r="C138" s="15">
        <v>579204</v>
      </c>
      <c r="D138" s="15">
        <v>472667</v>
      </c>
      <c r="E138" s="15">
        <v>400586</v>
      </c>
      <c r="F138" s="15">
        <v>387632</v>
      </c>
      <c r="G138" s="15">
        <v>364656</v>
      </c>
      <c r="H138" s="15">
        <v>317923</v>
      </c>
      <c r="I138" s="15">
        <v>367063</v>
      </c>
      <c r="J138" s="15">
        <v>417122</v>
      </c>
      <c r="K138" s="15">
        <v>578911</v>
      </c>
      <c r="L138" s="15">
        <v>593014</v>
      </c>
    </row>
    <row r="139" spans="1:12" x14ac:dyDescent="0.3">
      <c r="A139" s="190"/>
      <c r="B139" s="35" t="s">
        <v>151</v>
      </c>
      <c r="C139" s="15">
        <v>20462</v>
      </c>
      <c r="D139" s="15">
        <v>25538</v>
      </c>
      <c r="E139" s="15">
        <v>26118</v>
      </c>
      <c r="F139" s="15">
        <v>29812</v>
      </c>
      <c r="G139" s="15">
        <v>33098</v>
      </c>
      <c r="H139" s="15">
        <v>31672</v>
      </c>
      <c r="I139" s="15">
        <v>31459</v>
      </c>
      <c r="J139" s="15">
        <v>32024</v>
      </c>
      <c r="K139" s="15">
        <v>45687</v>
      </c>
      <c r="L139" s="15">
        <v>45172</v>
      </c>
    </row>
    <row r="140" spans="1:12" x14ac:dyDescent="0.3">
      <c r="A140" s="190"/>
      <c r="B140" s="35" t="s">
        <v>152</v>
      </c>
      <c r="C140" s="15">
        <v>11324</v>
      </c>
      <c r="D140" s="15">
        <v>9883</v>
      </c>
      <c r="E140" s="15">
        <v>7688</v>
      </c>
      <c r="F140" s="15">
        <v>6318</v>
      </c>
      <c r="G140" s="15">
        <v>6770</v>
      </c>
      <c r="H140" s="15">
        <v>7122</v>
      </c>
      <c r="I140" s="15">
        <v>8671</v>
      </c>
      <c r="J140" s="15">
        <v>9856</v>
      </c>
      <c r="K140" s="15">
        <v>10427</v>
      </c>
      <c r="L140" s="15">
        <v>11599</v>
      </c>
    </row>
    <row r="141" spans="1:12" x14ac:dyDescent="0.3">
      <c r="A141" s="190"/>
      <c r="B141" s="35" t="s">
        <v>153</v>
      </c>
      <c r="C141" s="15">
        <v>2512</v>
      </c>
      <c r="D141" s="15">
        <v>3731</v>
      </c>
      <c r="E141" s="15">
        <v>3096</v>
      </c>
      <c r="F141" s="15">
        <v>3217</v>
      </c>
      <c r="G141" s="15">
        <v>3083</v>
      </c>
      <c r="H141" s="15">
        <v>2714</v>
      </c>
      <c r="I141" s="15">
        <v>2617</v>
      </c>
      <c r="J141" s="15">
        <v>2920</v>
      </c>
      <c r="K141" s="15">
        <v>32321</v>
      </c>
      <c r="L141" s="15">
        <v>28521</v>
      </c>
    </row>
    <row r="142" spans="1:12" x14ac:dyDescent="0.3">
      <c r="A142" s="190"/>
      <c r="B142" s="35" t="s">
        <v>154</v>
      </c>
      <c r="C142" s="15">
        <v>1189</v>
      </c>
      <c r="D142" s="15">
        <v>641</v>
      </c>
      <c r="E142" s="15">
        <v>376</v>
      </c>
      <c r="F142" s="15">
        <v>303</v>
      </c>
      <c r="G142" s="15">
        <v>272</v>
      </c>
      <c r="H142" s="15">
        <v>426</v>
      </c>
      <c r="I142" s="15">
        <v>328</v>
      </c>
      <c r="J142" s="15">
        <v>505</v>
      </c>
      <c r="K142" s="15">
        <v>4994</v>
      </c>
      <c r="L142" s="15">
        <v>4748</v>
      </c>
    </row>
    <row r="143" spans="1:12" x14ac:dyDescent="0.3">
      <c r="A143" s="190"/>
      <c r="B143" s="35" t="s">
        <v>155</v>
      </c>
      <c r="C143" s="16">
        <v>0.67200000000000004</v>
      </c>
      <c r="D143" s="16">
        <v>0.67200000000000004</v>
      </c>
      <c r="E143" s="16">
        <v>0.60299999999999998</v>
      </c>
      <c r="F143" s="16">
        <v>0.53800000000000003</v>
      </c>
      <c r="G143" s="16">
        <v>0.54900000000000004</v>
      </c>
      <c r="H143" s="16">
        <v>0.63</v>
      </c>
      <c r="I143" s="16">
        <v>0.64500000000000002</v>
      </c>
      <c r="J143" s="16">
        <v>0.67900000000000005</v>
      </c>
      <c r="K143" s="16">
        <v>0.66</v>
      </c>
      <c r="L143" s="16">
        <v>0.61599999999999999</v>
      </c>
    </row>
    <row r="144" spans="1:12" x14ac:dyDescent="0.3">
      <c r="A144" s="190"/>
      <c r="B144" s="35" t="s">
        <v>156</v>
      </c>
      <c r="C144" s="16">
        <v>0.40899999999999997</v>
      </c>
      <c r="D144" s="16">
        <v>0.45600000000000002</v>
      </c>
      <c r="E144" s="16">
        <v>0.42099999999999999</v>
      </c>
      <c r="F144" s="16">
        <v>0.44900000000000001</v>
      </c>
      <c r="G144" s="16">
        <v>0.495</v>
      </c>
      <c r="H144" s="16">
        <v>0.48099999999999998</v>
      </c>
      <c r="I144" s="16">
        <v>0.46600000000000003</v>
      </c>
      <c r="J144" s="16">
        <v>0.49199999999999999</v>
      </c>
      <c r="K144" s="16">
        <v>0.437</v>
      </c>
      <c r="L144" s="16">
        <v>0.437</v>
      </c>
    </row>
    <row r="145" spans="1:12" x14ac:dyDescent="0.3">
      <c r="A145" s="190"/>
      <c r="B145" s="35" t="s">
        <v>157</v>
      </c>
      <c r="C145" s="16">
        <v>0.246</v>
      </c>
      <c r="D145" s="16">
        <v>0.14599999999999999</v>
      </c>
      <c r="E145" s="16">
        <v>0.111</v>
      </c>
      <c r="F145" s="16">
        <v>0.112</v>
      </c>
      <c r="G145" s="16">
        <v>0.107</v>
      </c>
      <c r="H145" s="16">
        <v>9.8000000000000004E-2</v>
      </c>
      <c r="I145" s="16">
        <v>8.6999999999999994E-2</v>
      </c>
      <c r="J145" s="16">
        <v>0.10100000000000001</v>
      </c>
      <c r="K145" s="16">
        <v>0.311</v>
      </c>
      <c r="L145" s="16">
        <v>0.28399999999999997</v>
      </c>
    </row>
    <row r="146" spans="1:12" x14ac:dyDescent="0.3">
      <c r="A146" s="173" t="s">
        <v>4</v>
      </c>
      <c r="B146" s="62" t="s">
        <v>213</v>
      </c>
      <c r="C146" s="63">
        <f>C91+C93+C95+C97+C99+C116+C121+C123+C131+C133+C135</f>
        <v>1754213</v>
      </c>
      <c r="D146" s="63">
        <f t="shared" ref="D146:I146" si="12">D91+D93+D95+D97+D99+D116+D121+D123+D131+D133+D135</f>
        <v>2027001</v>
      </c>
      <c r="E146" s="63">
        <f t="shared" si="12"/>
        <v>1905335</v>
      </c>
      <c r="F146" s="63">
        <f t="shared" si="12"/>
        <v>2073310</v>
      </c>
      <c r="G146" s="63">
        <f t="shared" si="12"/>
        <v>2221587</v>
      </c>
      <c r="H146" s="63">
        <f t="shared" si="12"/>
        <v>2341945</v>
      </c>
      <c r="I146" s="63">
        <f t="shared" si="12"/>
        <v>2371902</v>
      </c>
      <c r="J146" s="63">
        <f t="shared" ref="J146:K146" si="13">J91+J93+J95+J97+J99+J116+J121+J123+J131+J133+J135</f>
        <v>2644247</v>
      </c>
      <c r="K146" s="145">
        <f t="shared" si="13"/>
        <v>3557239</v>
      </c>
      <c r="L146" s="164">
        <f t="shared" ref="L146" si="14">L91+L93+L95+L97+L99+L116+L121+L123+L131+L133+L135</f>
        <v>3598041</v>
      </c>
    </row>
    <row r="147" spans="1:12" x14ac:dyDescent="0.3">
      <c r="A147" s="173"/>
      <c r="B147" s="62" t="s">
        <v>212</v>
      </c>
      <c r="C147" s="63">
        <f>C92+C94+C96+C98+C100+C117+C122+C124+C132+C134+C136</f>
        <v>226922</v>
      </c>
      <c r="D147" s="63">
        <f t="shared" ref="D147:I147" si="15">D92+D94+D96+D98+D100+D117+D122+D124+D132+D134+D136</f>
        <v>188131</v>
      </c>
      <c r="E147" s="63">
        <f t="shared" si="15"/>
        <v>161114</v>
      </c>
      <c r="F147" s="63">
        <f t="shared" si="15"/>
        <v>155346</v>
      </c>
      <c r="G147" s="63">
        <f t="shared" si="15"/>
        <v>151247</v>
      </c>
      <c r="H147" s="63">
        <f t="shared" si="15"/>
        <v>149417</v>
      </c>
      <c r="I147" s="63">
        <f t="shared" si="15"/>
        <v>167957</v>
      </c>
      <c r="J147" s="63">
        <f t="shared" ref="J147:K147" si="16">J92+J94+J96+J98+J100+J117+J122+J124+J132+J134+J136</f>
        <v>178282</v>
      </c>
      <c r="K147" s="145">
        <f t="shared" si="16"/>
        <v>299510</v>
      </c>
      <c r="L147" s="164">
        <f t="shared" ref="L147" si="17">L92+L94+L96+L98+L100+L117+L122+L124+L132+L134+L136</f>
        <v>289220</v>
      </c>
    </row>
    <row r="148" spans="1:12" x14ac:dyDescent="0.3">
      <c r="A148" s="173"/>
      <c r="B148" s="62" t="s">
        <v>7</v>
      </c>
      <c r="C148" s="63">
        <f>C101+C103+C105+C107+C109+C118+C125+C127+C137+C139+C141</f>
        <v>13037781</v>
      </c>
      <c r="D148" s="63">
        <f t="shared" ref="D148:I148" si="18">D101+D103+D105+D107+D109+D118+D125+D127+D137+D139+D141</f>
        <v>14506597</v>
      </c>
      <c r="E148" s="63">
        <f t="shared" si="18"/>
        <v>13099006</v>
      </c>
      <c r="F148" s="63">
        <f t="shared" si="18"/>
        <v>14705449</v>
      </c>
      <c r="G148" s="63">
        <f t="shared" si="18"/>
        <v>14907581</v>
      </c>
      <c r="H148" s="63">
        <f t="shared" si="18"/>
        <v>15779837</v>
      </c>
      <c r="I148" s="63">
        <f t="shared" si="18"/>
        <v>15655118</v>
      </c>
      <c r="J148" s="63">
        <f t="shared" ref="J148:K148" si="19">J101+J103+J105+J107+J109+J118+J125+J127+J137+J139+J141</f>
        <v>17701677</v>
      </c>
      <c r="K148" s="145">
        <f t="shared" si="19"/>
        <v>23484075</v>
      </c>
      <c r="L148" s="164">
        <f t="shared" ref="L148" si="20">L101+L103+L105+L107+L109+L118+L125+L127+L137+L139+L141</f>
        <v>23598404</v>
      </c>
    </row>
    <row r="149" spans="1:12" x14ac:dyDescent="0.3">
      <c r="A149" s="173"/>
      <c r="B149" s="62" t="s">
        <v>90</v>
      </c>
      <c r="C149" s="63">
        <f>C102+C104+C106+C108+C110+C119+C126+C128+C138+C140+C142</f>
        <v>901596</v>
      </c>
      <c r="D149" s="63">
        <f t="shared" ref="D149:I149" si="21">D102+D104+D106+D108+D110+D119+D126+D128+D138+D140+D142</f>
        <v>769501</v>
      </c>
      <c r="E149" s="63">
        <f t="shared" si="21"/>
        <v>641993</v>
      </c>
      <c r="F149" s="63">
        <f t="shared" si="21"/>
        <v>628991</v>
      </c>
      <c r="G149" s="63">
        <f t="shared" si="21"/>
        <v>593981</v>
      </c>
      <c r="H149" s="63">
        <f t="shared" si="21"/>
        <v>570850</v>
      </c>
      <c r="I149" s="63">
        <f t="shared" si="21"/>
        <v>630146</v>
      </c>
      <c r="J149" s="63">
        <f t="shared" ref="J149:K149" si="22">J102+J104+J106+J108+J110+J119+J126+J128+J138+J140+J142</f>
        <v>694133</v>
      </c>
      <c r="K149" s="145">
        <f t="shared" si="22"/>
        <v>990326</v>
      </c>
      <c r="L149" s="164">
        <f t="shared" ref="L149" si="23">L102+L104+L106+L108+L110+L119+L126+L128+L138+L140+L142</f>
        <v>979356</v>
      </c>
    </row>
    <row r="150" spans="1:12" x14ac:dyDescent="0.3">
      <c r="A150" s="173"/>
      <c r="B150" s="62" t="s">
        <v>256</v>
      </c>
      <c r="C150" s="64">
        <v>0.61099999999999999</v>
      </c>
      <c r="D150" s="64">
        <v>0.61799999999999999</v>
      </c>
      <c r="E150" s="64">
        <v>0.54200000000000004</v>
      </c>
      <c r="F150" s="64">
        <v>0.53800000000000003</v>
      </c>
      <c r="G150" s="64">
        <v>0.55300000000000005</v>
      </c>
      <c r="H150" s="64">
        <v>0.59</v>
      </c>
      <c r="I150" s="64">
        <v>0.57599999999999996</v>
      </c>
      <c r="J150" s="64">
        <v>0.62</v>
      </c>
      <c r="K150" s="64">
        <v>0.59399999999999997</v>
      </c>
      <c r="L150" s="64">
        <v>0.57699999999999996</v>
      </c>
    </row>
    <row r="151" spans="1:12" ht="15" customHeight="1" x14ac:dyDescent="0.3">
      <c r="A151" s="192" t="s">
        <v>302</v>
      </c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</row>
    <row r="152" spans="1:12" x14ac:dyDescent="0.3">
      <c r="A152" s="192"/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</row>
    <row r="153" spans="1:12" ht="15" customHeight="1" x14ac:dyDescent="0.3">
      <c r="A153" s="191"/>
      <c r="B153" s="191"/>
      <c r="C153" s="191"/>
      <c r="D153" s="191"/>
      <c r="E153" s="191"/>
      <c r="F153" s="191"/>
      <c r="G153" s="191"/>
      <c r="H153" s="191"/>
      <c r="I153" s="191"/>
    </row>
    <row r="155" spans="1:12" x14ac:dyDescent="0.3">
      <c r="K155" s="2"/>
      <c r="L155" s="2"/>
    </row>
  </sheetData>
  <mergeCells count="20">
    <mergeCell ref="A89:L89"/>
    <mergeCell ref="A153:I153"/>
    <mergeCell ref="A50:A54"/>
    <mergeCell ref="A55:A64"/>
    <mergeCell ref="A65:A74"/>
    <mergeCell ref="A75:A79"/>
    <mergeCell ref="A80:A84"/>
    <mergeCell ref="A121:A130"/>
    <mergeCell ref="A131:A145"/>
    <mergeCell ref="A146:A150"/>
    <mergeCell ref="A91:A115"/>
    <mergeCell ref="A116:A120"/>
    <mergeCell ref="A85:L86"/>
    <mergeCell ref="A151:L152"/>
    <mergeCell ref="A3:L3"/>
    <mergeCell ref="A15:A29"/>
    <mergeCell ref="A30:A34"/>
    <mergeCell ref="A35:A49"/>
    <mergeCell ref="A5:A9"/>
    <mergeCell ref="A10:A1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597" r:id="rId1"/>
  <headerFooter>
    <oddHeader>&amp;R&amp;G</oddHeader>
    <oddFooter>&amp;L&amp;F&amp;C&amp;P / &amp;N&amp;R&amp;A</oddFooter>
  </headerFooter>
  <rowBreaks count="3" manualBreakCount="3">
    <brk id="49" max="9" man="1"/>
    <brk id="86" max="9" man="1"/>
    <brk id="120" max="9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AA148"/>
  <sheetViews>
    <sheetView showGridLines="0" zoomScaleNormal="100" workbookViewId="0">
      <selection activeCell="M6" sqref="M6:Z17"/>
    </sheetView>
  </sheetViews>
  <sheetFormatPr defaultRowHeight="14.4" x14ac:dyDescent="0.3"/>
  <cols>
    <col min="1" max="1" width="11.109375" style="4" bestFit="1" customWidth="1"/>
    <col min="2" max="2" width="10.109375" bestFit="1" customWidth="1"/>
    <col min="3" max="3" width="10.109375" customWidth="1"/>
    <col min="4" max="4" width="10.33203125" bestFit="1" customWidth="1"/>
    <col min="5" max="5" width="9" bestFit="1" customWidth="1"/>
    <col min="6" max="6" width="6.33203125" bestFit="1" customWidth="1"/>
    <col min="7" max="7" width="10.33203125" bestFit="1" customWidth="1"/>
    <col min="8" max="8" width="10.109375" bestFit="1" customWidth="1"/>
    <col min="9" max="9" width="6.44140625" bestFit="1" customWidth="1"/>
    <col min="10" max="10" width="6.44140625" customWidth="1"/>
    <col min="11" max="11" width="10.33203125" bestFit="1" customWidth="1"/>
    <col min="12" max="12" width="11.109375" bestFit="1" customWidth="1"/>
    <col min="13" max="13" width="11.5546875" bestFit="1" customWidth="1"/>
    <col min="14" max="14" width="9.88671875" bestFit="1" customWidth="1"/>
    <col min="15" max="15" width="10" bestFit="1" customWidth="1"/>
    <col min="16" max="16" width="6.6640625" bestFit="1" customWidth="1"/>
    <col min="17" max="17" width="12" bestFit="1" customWidth="1"/>
    <col min="18" max="18" width="8.44140625" bestFit="1" customWidth="1"/>
    <col min="19" max="20" width="7.33203125" bestFit="1" customWidth="1"/>
    <col min="21" max="21" width="8.88671875" bestFit="1" customWidth="1"/>
    <col min="22" max="22" width="7.33203125" bestFit="1" customWidth="1"/>
    <col min="23" max="24" width="8.44140625" bestFit="1" customWidth="1"/>
    <col min="25" max="25" width="10" bestFit="1" customWidth="1"/>
    <col min="26" max="26" width="6.33203125" bestFit="1" customWidth="1"/>
    <col min="27" max="27" width="10.109375" bestFit="1" customWidth="1"/>
  </cols>
  <sheetData>
    <row r="3" spans="1:27" s="118" customFormat="1" ht="17.100000000000001" customHeight="1" x14ac:dyDescent="0.3">
      <c r="A3" s="193" t="s">
        <v>92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 t="s">
        <v>165</v>
      </c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</row>
    <row r="4" spans="1:27" s="118" customFormat="1" ht="17.100000000000001" customHeight="1" x14ac:dyDescent="0.3">
      <c r="A4" s="62"/>
      <c r="B4" s="123" t="s">
        <v>57</v>
      </c>
      <c r="C4" s="123" t="s">
        <v>56</v>
      </c>
      <c r="D4" s="123" t="s">
        <v>88</v>
      </c>
      <c r="E4" s="123" t="s">
        <v>69</v>
      </c>
      <c r="F4" s="123" t="s">
        <v>70</v>
      </c>
      <c r="G4" s="123" t="s">
        <v>75</v>
      </c>
      <c r="H4" s="123" t="s">
        <v>89</v>
      </c>
      <c r="I4" s="123" t="s">
        <v>81</v>
      </c>
      <c r="J4" s="123" t="s">
        <v>72</v>
      </c>
      <c r="K4" s="123" t="s">
        <v>4</v>
      </c>
      <c r="L4" s="62"/>
      <c r="M4" s="62" t="s">
        <v>48</v>
      </c>
      <c r="N4" s="62" t="s">
        <v>28</v>
      </c>
      <c r="O4" s="123" t="s">
        <v>57</v>
      </c>
      <c r="P4" s="123" t="s">
        <v>166</v>
      </c>
      <c r="Q4" s="123" t="s">
        <v>167</v>
      </c>
      <c r="R4" s="123" t="s">
        <v>88</v>
      </c>
      <c r="S4" s="123" t="s">
        <v>168</v>
      </c>
      <c r="T4" s="123" t="s">
        <v>32</v>
      </c>
      <c r="U4" s="123" t="s">
        <v>69</v>
      </c>
      <c r="V4" s="123" t="s">
        <v>70</v>
      </c>
      <c r="W4" s="123" t="s">
        <v>72</v>
      </c>
      <c r="X4" s="123" t="s">
        <v>75</v>
      </c>
      <c r="Y4" s="123" t="s">
        <v>89</v>
      </c>
      <c r="Z4" s="123" t="s">
        <v>81</v>
      </c>
      <c r="AA4" s="123" t="s">
        <v>4</v>
      </c>
    </row>
    <row r="5" spans="1:27" s="118" customFormat="1" ht="17.100000000000001" customHeight="1" x14ac:dyDescent="0.3">
      <c r="A5" s="124">
        <v>2020</v>
      </c>
      <c r="B5" s="123">
        <f>SUM(B6:B17)</f>
        <v>8326</v>
      </c>
      <c r="C5" s="123">
        <f t="shared" ref="C5:J5" si="0">SUM(C6:C17)</f>
        <v>0</v>
      </c>
      <c r="D5" s="123">
        <f t="shared" si="0"/>
        <v>322348</v>
      </c>
      <c r="E5" s="123">
        <f t="shared" si="0"/>
        <v>132807</v>
      </c>
      <c r="F5" s="123">
        <f t="shared" si="0"/>
        <v>0</v>
      </c>
      <c r="G5" s="123">
        <f t="shared" si="0"/>
        <v>585935</v>
      </c>
      <c r="H5" s="123">
        <f t="shared" si="0"/>
        <v>140205</v>
      </c>
      <c r="I5" s="123">
        <f t="shared" si="0"/>
        <v>0</v>
      </c>
      <c r="J5" s="123">
        <f t="shared" si="0"/>
        <v>0</v>
      </c>
      <c r="K5" s="123">
        <f>SUM(K6:K17)</f>
        <v>1189621</v>
      </c>
      <c r="L5" s="124">
        <v>2020</v>
      </c>
      <c r="M5" s="123">
        <f>SUM(M6:M17)</f>
        <v>4503</v>
      </c>
      <c r="N5" s="123">
        <f t="shared" ref="N5:AA5" si="1">SUM(N6:N17)</f>
        <v>2484</v>
      </c>
      <c r="O5" s="123">
        <f t="shared" si="1"/>
        <v>17207</v>
      </c>
      <c r="P5" s="123">
        <f t="shared" si="1"/>
        <v>501</v>
      </c>
      <c r="Q5" s="123">
        <f t="shared" si="1"/>
        <v>1164</v>
      </c>
      <c r="R5" s="123">
        <f t="shared" si="1"/>
        <v>66246</v>
      </c>
      <c r="S5" s="123">
        <f t="shared" si="1"/>
        <v>5489</v>
      </c>
      <c r="T5" s="123">
        <f t="shared" si="1"/>
        <v>17475</v>
      </c>
      <c r="U5" s="123">
        <f t="shared" si="1"/>
        <v>63737</v>
      </c>
      <c r="V5" s="123">
        <f t="shared" si="1"/>
        <v>25634</v>
      </c>
      <c r="W5" s="123">
        <f t="shared" si="1"/>
        <v>46714</v>
      </c>
      <c r="X5" s="123">
        <f t="shared" si="1"/>
        <v>176085</v>
      </c>
      <c r="Y5" s="123">
        <f t="shared" si="1"/>
        <v>138071</v>
      </c>
      <c r="Z5" s="123">
        <f t="shared" si="1"/>
        <v>2875</v>
      </c>
      <c r="AA5" s="123">
        <f t="shared" si="1"/>
        <v>568185</v>
      </c>
    </row>
    <row r="6" spans="1:27" s="118" customFormat="1" ht="17.100000000000001" customHeight="1" x14ac:dyDescent="0.2">
      <c r="A6" s="33" t="s">
        <v>8</v>
      </c>
      <c r="B6" s="34">
        <v>0</v>
      </c>
      <c r="C6" s="34">
        <v>0</v>
      </c>
      <c r="D6" s="34">
        <v>0</v>
      </c>
      <c r="E6" s="34">
        <v>5</v>
      </c>
      <c r="F6" s="34">
        <v>0</v>
      </c>
      <c r="G6" s="34">
        <v>6</v>
      </c>
      <c r="H6" s="34">
        <v>0</v>
      </c>
      <c r="I6" s="34">
        <v>0</v>
      </c>
      <c r="J6" s="34">
        <v>0</v>
      </c>
      <c r="K6" s="34">
        <f>SUM(B6:J6)</f>
        <v>11</v>
      </c>
      <c r="L6" s="33" t="s">
        <v>8</v>
      </c>
      <c r="M6" s="51">
        <v>237</v>
      </c>
      <c r="N6" s="51">
        <v>205</v>
      </c>
      <c r="O6" s="51">
        <v>1588</v>
      </c>
      <c r="P6" s="51">
        <v>22</v>
      </c>
      <c r="Q6" s="51">
        <v>65</v>
      </c>
      <c r="R6" s="51">
        <v>9113</v>
      </c>
      <c r="S6" s="51">
        <v>379</v>
      </c>
      <c r="T6" s="51">
        <v>910</v>
      </c>
      <c r="U6" s="51">
        <v>3552</v>
      </c>
      <c r="V6" s="51">
        <v>1307</v>
      </c>
      <c r="W6" s="51">
        <v>2093</v>
      </c>
      <c r="X6" s="51">
        <v>27182</v>
      </c>
      <c r="Y6" s="51">
        <v>14494</v>
      </c>
      <c r="Z6" s="51">
        <v>242</v>
      </c>
      <c r="AA6" s="51">
        <f>SUM(M6:Z6)</f>
        <v>61389</v>
      </c>
    </row>
    <row r="7" spans="1:27" s="118" customFormat="1" ht="17.100000000000001" customHeight="1" x14ac:dyDescent="0.2">
      <c r="A7" s="33" t="s">
        <v>9</v>
      </c>
      <c r="B7" s="34">
        <v>0</v>
      </c>
      <c r="C7" s="34">
        <v>0</v>
      </c>
      <c r="D7" s="34">
        <v>0</v>
      </c>
      <c r="E7" s="34">
        <v>14</v>
      </c>
      <c r="F7" s="34">
        <v>0</v>
      </c>
      <c r="G7" s="34">
        <v>0</v>
      </c>
      <c r="H7" s="34">
        <v>279</v>
      </c>
      <c r="I7" s="34">
        <v>0</v>
      </c>
      <c r="J7" s="34">
        <v>0</v>
      </c>
      <c r="K7" s="34">
        <f t="shared" ref="K7:K17" si="2">SUM(B7:J7)</f>
        <v>293</v>
      </c>
      <c r="L7" s="33" t="s">
        <v>9</v>
      </c>
      <c r="M7" s="51">
        <v>153</v>
      </c>
      <c r="N7" s="51">
        <v>154</v>
      </c>
      <c r="O7" s="51">
        <v>1436</v>
      </c>
      <c r="P7" s="51">
        <v>34</v>
      </c>
      <c r="Q7" s="51">
        <v>40</v>
      </c>
      <c r="R7" s="51">
        <v>8292</v>
      </c>
      <c r="S7" s="51">
        <v>343</v>
      </c>
      <c r="T7" s="51">
        <v>848</v>
      </c>
      <c r="U7" s="51">
        <v>3745</v>
      </c>
      <c r="V7" s="51">
        <v>1379</v>
      </c>
      <c r="W7" s="51">
        <v>2234</v>
      </c>
      <c r="X7" s="51">
        <v>24399</v>
      </c>
      <c r="Y7" s="51">
        <v>13649</v>
      </c>
      <c r="Z7" s="51">
        <v>270</v>
      </c>
      <c r="AA7" s="51">
        <f t="shared" ref="AA7:AA17" si="3">SUM(M7:Z7)</f>
        <v>56976</v>
      </c>
    </row>
    <row r="8" spans="1:27" s="118" customFormat="1" ht="17.100000000000001" customHeight="1" x14ac:dyDescent="0.2">
      <c r="A8" s="33" t="s">
        <v>10</v>
      </c>
      <c r="B8" s="34">
        <v>0</v>
      </c>
      <c r="C8" s="34">
        <v>0</v>
      </c>
      <c r="D8" s="34">
        <v>0</v>
      </c>
      <c r="E8" s="34">
        <v>1</v>
      </c>
      <c r="F8" s="34">
        <v>0</v>
      </c>
      <c r="G8" s="34">
        <v>121</v>
      </c>
      <c r="H8" s="34">
        <v>12</v>
      </c>
      <c r="I8" s="34">
        <v>0</v>
      </c>
      <c r="J8" s="34">
        <v>0</v>
      </c>
      <c r="K8" s="34">
        <f t="shared" si="2"/>
        <v>134</v>
      </c>
      <c r="L8" s="33" t="s">
        <v>10</v>
      </c>
      <c r="M8" s="51">
        <v>159</v>
      </c>
      <c r="N8" s="51">
        <v>55</v>
      </c>
      <c r="O8" s="51">
        <v>1000</v>
      </c>
      <c r="P8" s="51">
        <v>20</v>
      </c>
      <c r="Q8" s="51">
        <v>30</v>
      </c>
      <c r="R8" s="51">
        <v>5764</v>
      </c>
      <c r="S8" s="51">
        <v>242</v>
      </c>
      <c r="T8" s="51">
        <v>531</v>
      </c>
      <c r="U8" s="51">
        <v>2033</v>
      </c>
      <c r="V8" s="51">
        <v>663</v>
      </c>
      <c r="W8" s="51">
        <v>1230</v>
      </c>
      <c r="X8" s="51">
        <v>14827</v>
      </c>
      <c r="Y8" s="51">
        <v>8321</v>
      </c>
      <c r="Z8" s="51">
        <v>178</v>
      </c>
      <c r="AA8" s="51">
        <f t="shared" si="3"/>
        <v>35053</v>
      </c>
    </row>
    <row r="9" spans="1:27" s="118" customFormat="1" ht="17.100000000000001" customHeight="1" x14ac:dyDescent="0.2">
      <c r="A9" s="33" t="s">
        <v>11</v>
      </c>
      <c r="B9" s="34">
        <v>0</v>
      </c>
      <c r="C9" s="34">
        <v>0</v>
      </c>
      <c r="D9" s="34">
        <v>13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f t="shared" si="2"/>
        <v>13</v>
      </c>
      <c r="L9" s="33" t="s">
        <v>11</v>
      </c>
      <c r="M9" s="51">
        <v>28</v>
      </c>
      <c r="N9" s="51">
        <v>32</v>
      </c>
      <c r="O9" s="51">
        <v>108</v>
      </c>
      <c r="P9" s="51">
        <v>3</v>
      </c>
      <c r="Q9" s="51">
        <v>6</v>
      </c>
      <c r="R9" s="51">
        <v>334</v>
      </c>
      <c r="S9" s="51">
        <v>20</v>
      </c>
      <c r="T9" s="51">
        <v>24</v>
      </c>
      <c r="U9" s="51">
        <v>80</v>
      </c>
      <c r="V9" s="51">
        <v>47</v>
      </c>
      <c r="W9" s="51">
        <v>91</v>
      </c>
      <c r="X9" s="51">
        <v>785</v>
      </c>
      <c r="Y9" s="51">
        <v>202</v>
      </c>
      <c r="Z9" s="51">
        <v>23</v>
      </c>
      <c r="AA9" s="51">
        <f t="shared" si="3"/>
        <v>1783</v>
      </c>
    </row>
    <row r="10" spans="1:27" s="118" customFormat="1" ht="17.100000000000001" customHeight="1" x14ac:dyDescent="0.2">
      <c r="A10" s="33" t="s">
        <v>12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f t="shared" si="2"/>
        <v>0</v>
      </c>
      <c r="L10" s="33" t="s">
        <v>12</v>
      </c>
      <c r="M10" s="51">
        <v>77</v>
      </c>
      <c r="N10" s="51">
        <v>118</v>
      </c>
      <c r="O10" s="51">
        <v>361</v>
      </c>
      <c r="P10" s="51">
        <v>14</v>
      </c>
      <c r="Q10" s="51">
        <v>7</v>
      </c>
      <c r="R10" s="51">
        <v>1035</v>
      </c>
      <c r="S10" s="51">
        <v>148</v>
      </c>
      <c r="T10" s="51">
        <v>212</v>
      </c>
      <c r="U10" s="51">
        <v>788</v>
      </c>
      <c r="V10" s="51">
        <v>312</v>
      </c>
      <c r="W10" s="51">
        <v>600</v>
      </c>
      <c r="X10" s="51">
        <v>3729</v>
      </c>
      <c r="Y10" s="51">
        <v>1734</v>
      </c>
      <c r="Z10" s="51">
        <v>84</v>
      </c>
      <c r="AA10" s="51">
        <f t="shared" si="3"/>
        <v>9219</v>
      </c>
    </row>
    <row r="11" spans="1:27" s="118" customFormat="1" ht="17.100000000000001" customHeight="1" x14ac:dyDescent="0.2">
      <c r="A11" s="33" t="s">
        <v>13</v>
      </c>
      <c r="B11" s="34">
        <v>0</v>
      </c>
      <c r="C11" s="34">
        <v>0</v>
      </c>
      <c r="D11" s="34">
        <v>170</v>
      </c>
      <c r="E11" s="34">
        <v>0</v>
      </c>
      <c r="F11" s="34">
        <v>0</v>
      </c>
      <c r="G11" s="34">
        <v>0</v>
      </c>
      <c r="H11" s="34">
        <v>20</v>
      </c>
      <c r="I11" s="34">
        <v>0</v>
      </c>
      <c r="J11" s="34">
        <v>0</v>
      </c>
      <c r="K11" s="34">
        <f t="shared" si="2"/>
        <v>190</v>
      </c>
      <c r="L11" s="33" t="s">
        <v>13</v>
      </c>
      <c r="M11" s="51">
        <v>315</v>
      </c>
      <c r="N11" s="51">
        <v>233</v>
      </c>
      <c r="O11" s="51">
        <v>1484</v>
      </c>
      <c r="P11" s="51">
        <v>68</v>
      </c>
      <c r="Q11" s="51">
        <v>42</v>
      </c>
      <c r="R11" s="51">
        <v>5399</v>
      </c>
      <c r="S11" s="51">
        <v>501</v>
      </c>
      <c r="T11" s="51">
        <v>911</v>
      </c>
      <c r="U11" s="51">
        <v>4806</v>
      </c>
      <c r="V11" s="51">
        <v>1484</v>
      </c>
      <c r="W11" s="51">
        <v>2820</v>
      </c>
      <c r="X11" s="51">
        <v>12982</v>
      </c>
      <c r="Y11" s="51">
        <v>7264</v>
      </c>
      <c r="Z11" s="51">
        <v>269</v>
      </c>
      <c r="AA11" s="51">
        <f t="shared" si="3"/>
        <v>38578</v>
      </c>
    </row>
    <row r="12" spans="1:27" s="118" customFormat="1" ht="17.100000000000001" customHeight="1" x14ac:dyDescent="0.2">
      <c r="A12" s="33" t="s">
        <v>14</v>
      </c>
      <c r="B12" s="34">
        <v>2285</v>
      </c>
      <c r="C12" s="34">
        <v>0</v>
      </c>
      <c r="D12" s="34">
        <v>61109</v>
      </c>
      <c r="E12" s="34">
        <v>31754</v>
      </c>
      <c r="F12" s="34">
        <v>0</v>
      </c>
      <c r="G12" s="34">
        <v>111372</v>
      </c>
      <c r="H12" s="34">
        <v>30592</v>
      </c>
      <c r="I12" s="34">
        <v>0</v>
      </c>
      <c r="J12" s="34">
        <v>0</v>
      </c>
      <c r="K12" s="34">
        <f t="shared" si="2"/>
        <v>237112</v>
      </c>
      <c r="L12" s="33" t="s">
        <v>14</v>
      </c>
      <c r="M12" s="51">
        <v>924</v>
      </c>
      <c r="N12" s="51">
        <v>489</v>
      </c>
      <c r="O12" s="51">
        <v>3180</v>
      </c>
      <c r="P12" s="51">
        <v>71</v>
      </c>
      <c r="Q12" s="51">
        <v>178</v>
      </c>
      <c r="R12" s="51">
        <v>9688</v>
      </c>
      <c r="S12" s="51">
        <v>1231</v>
      </c>
      <c r="T12" s="51">
        <v>3679</v>
      </c>
      <c r="U12" s="51">
        <v>16956</v>
      </c>
      <c r="V12" s="51">
        <v>6247</v>
      </c>
      <c r="W12" s="51">
        <v>11576</v>
      </c>
      <c r="X12" s="51">
        <v>23831</v>
      </c>
      <c r="Y12" s="51">
        <v>25248</v>
      </c>
      <c r="Z12" s="51">
        <v>533</v>
      </c>
      <c r="AA12" s="51">
        <f t="shared" si="3"/>
        <v>103831</v>
      </c>
    </row>
    <row r="13" spans="1:27" s="118" customFormat="1" ht="17.100000000000001" customHeight="1" x14ac:dyDescent="0.2">
      <c r="A13" s="33" t="s">
        <v>15</v>
      </c>
      <c r="B13" s="34">
        <v>4449</v>
      </c>
      <c r="C13" s="34">
        <v>0</v>
      </c>
      <c r="D13" s="34">
        <v>109198</v>
      </c>
      <c r="E13" s="34">
        <v>63342</v>
      </c>
      <c r="F13" s="34">
        <v>0</v>
      </c>
      <c r="G13" s="34">
        <v>193600</v>
      </c>
      <c r="H13" s="34">
        <v>58429</v>
      </c>
      <c r="I13" s="34">
        <v>0</v>
      </c>
      <c r="J13" s="34">
        <v>0</v>
      </c>
      <c r="K13" s="34">
        <f t="shared" si="2"/>
        <v>429018</v>
      </c>
      <c r="L13" s="33" t="s">
        <v>15</v>
      </c>
      <c r="M13" s="51">
        <v>1319</v>
      </c>
      <c r="N13" s="51">
        <v>553</v>
      </c>
      <c r="O13" s="51">
        <v>3729</v>
      </c>
      <c r="P13" s="51">
        <v>133</v>
      </c>
      <c r="Q13" s="51">
        <v>315</v>
      </c>
      <c r="R13" s="51">
        <v>9982</v>
      </c>
      <c r="S13" s="51">
        <v>1312</v>
      </c>
      <c r="T13" s="51">
        <v>5331</v>
      </c>
      <c r="U13" s="51">
        <v>17728</v>
      </c>
      <c r="V13" s="51">
        <v>6978</v>
      </c>
      <c r="W13" s="51">
        <v>13075</v>
      </c>
      <c r="X13" s="51">
        <v>24317</v>
      </c>
      <c r="Y13" s="51">
        <v>31339</v>
      </c>
      <c r="Z13" s="51">
        <v>567</v>
      </c>
      <c r="AA13" s="51">
        <f t="shared" si="3"/>
        <v>116678</v>
      </c>
    </row>
    <row r="14" spans="1:27" s="118" customFormat="1" ht="17.100000000000001" customHeight="1" x14ac:dyDescent="0.2">
      <c r="A14" s="33" t="s">
        <v>16</v>
      </c>
      <c r="B14" s="34">
        <v>1592</v>
      </c>
      <c r="C14" s="34">
        <v>0</v>
      </c>
      <c r="D14" s="34">
        <v>83747</v>
      </c>
      <c r="E14" s="34">
        <v>30624</v>
      </c>
      <c r="F14" s="34">
        <v>0</v>
      </c>
      <c r="G14" s="34">
        <v>150388</v>
      </c>
      <c r="H14" s="34">
        <v>33479</v>
      </c>
      <c r="I14" s="34">
        <v>0</v>
      </c>
      <c r="J14" s="34">
        <v>0</v>
      </c>
      <c r="K14" s="34">
        <f t="shared" si="2"/>
        <v>299830</v>
      </c>
      <c r="L14" s="33" t="s">
        <v>16</v>
      </c>
      <c r="M14" s="51">
        <v>928</v>
      </c>
      <c r="N14" s="51">
        <v>259</v>
      </c>
      <c r="O14" s="51">
        <v>1956</v>
      </c>
      <c r="P14" s="51">
        <v>76</v>
      </c>
      <c r="Q14" s="51">
        <v>300</v>
      </c>
      <c r="R14" s="51">
        <v>6660</v>
      </c>
      <c r="S14" s="51">
        <v>705</v>
      </c>
      <c r="T14" s="51">
        <v>3035</v>
      </c>
      <c r="U14" s="51">
        <v>8848</v>
      </c>
      <c r="V14" s="51">
        <v>4129</v>
      </c>
      <c r="W14" s="51">
        <v>6851</v>
      </c>
      <c r="X14" s="51">
        <v>17253</v>
      </c>
      <c r="Y14" s="51">
        <v>20484</v>
      </c>
      <c r="Z14" s="51">
        <v>325</v>
      </c>
      <c r="AA14" s="51">
        <f t="shared" si="3"/>
        <v>71809</v>
      </c>
    </row>
    <row r="15" spans="1:27" s="118" customFormat="1" ht="17.100000000000001" customHeight="1" x14ac:dyDescent="0.2">
      <c r="A15" s="33" t="s">
        <v>17</v>
      </c>
      <c r="B15" s="34">
        <v>0</v>
      </c>
      <c r="C15" s="34">
        <v>0</v>
      </c>
      <c r="D15" s="34">
        <v>67046</v>
      </c>
      <c r="E15" s="34">
        <v>7033</v>
      </c>
      <c r="F15" s="34">
        <v>0</v>
      </c>
      <c r="G15" s="34">
        <v>128757</v>
      </c>
      <c r="H15" s="34">
        <v>17124</v>
      </c>
      <c r="I15" s="34">
        <v>0</v>
      </c>
      <c r="J15" s="34">
        <v>0</v>
      </c>
      <c r="K15" s="34">
        <f t="shared" si="2"/>
        <v>219960</v>
      </c>
      <c r="L15" s="33" t="s">
        <v>17</v>
      </c>
      <c r="M15" s="51">
        <v>223</v>
      </c>
      <c r="N15" s="51">
        <v>208</v>
      </c>
      <c r="O15" s="51">
        <v>1275</v>
      </c>
      <c r="P15" s="51">
        <v>35</v>
      </c>
      <c r="Q15" s="51">
        <v>110</v>
      </c>
      <c r="R15" s="51">
        <v>5685</v>
      </c>
      <c r="S15" s="51">
        <v>306</v>
      </c>
      <c r="T15" s="51">
        <v>1346</v>
      </c>
      <c r="U15" s="51">
        <v>3696</v>
      </c>
      <c r="V15" s="51">
        <v>2134</v>
      </c>
      <c r="W15" s="51">
        <v>4359</v>
      </c>
      <c r="X15" s="51">
        <v>14861</v>
      </c>
      <c r="Y15" s="51">
        <v>12271</v>
      </c>
      <c r="Z15" s="51">
        <v>223</v>
      </c>
      <c r="AA15" s="51">
        <f t="shared" si="3"/>
        <v>46732</v>
      </c>
    </row>
    <row r="16" spans="1:27" s="118" customFormat="1" ht="17.100000000000001" customHeight="1" x14ac:dyDescent="0.2">
      <c r="A16" s="33" t="s">
        <v>18</v>
      </c>
      <c r="B16" s="34">
        <v>0</v>
      </c>
      <c r="C16" s="34">
        <v>0</v>
      </c>
      <c r="D16" s="34">
        <v>1065</v>
      </c>
      <c r="E16" s="34">
        <v>34</v>
      </c>
      <c r="F16" s="34">
        <v>0</v>
      </c>
      <c r="G16" s="34">
        <v>1640</v>
      </c>
      <c r="H16" s="34">
        <v>270</v>
      </c>
      <c r="I16" s="34">
        <v>0</v>
      </c>
      <c r="J16" s="34">
        <v>0</v>
      </c>
      <c r="K16" s="34">
        <f t="shared" si="2"/>
        <v>3009</v>
      </c>
      <c r="L16" s="33" t="s">
        <v>18</v>
      </c>
      <c r="M16" s="51">
        <v>78</v>
      </c>
      <c r="N16" s="51">
        <v>98</v>
      </c>
      <c r="O16" s="51">
        <v>641</v>
      </c>
      <c r="P16" s="51">
        <v>15</v>
      </c>
      <c r="Q16" s="51">
        <v>47</v>
      </c>
      <c r="R16" s="51">
        <v>2337</v>
      </c>
      <c r="S16" s="51">
        <v>140</v>
      </c>
      <c r="T16" s="51">
        <v>359</v>
      </c>
      <c r="U16" s="51">
        <v>903</v>
      </c>
      <c r="V16" s="51">
        <v>464</v>
      </c>
      <c r="W16" s="51">
        <v>950</v>
      </c>
      <c r="X16" s="51">
        <v>6340</v>
      </c>
      <c r="Y16" s="51">
        <v>1840</v>
      </c>
      <c r="Z16" s="51">
        <v>83</v>
      </c>
      <c r="AA16" s="51">
        <f t="shared" si="3"/>
        <v>14295</v>
      </c>
    </row>
    <row r="17" spans="1:27" s="118" customFormat="1" ht="17.100000000000001" customHeight="1" x14ac:dyDescent="0.2">
      <c r="A17" s="33" t="s">
        <v>19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51</v>
      </c>
      <c r="H17" s="34">
        <v>0</v>
      </c>
      <c r="I17" s="34">
        <v>0</v>
      </c>
      <c r="J17" s="34">
        <v>0</v>
      </c>
      <c r="K17" s="34">
        <f t="shared" si="2"/>
        <v>51</v>
      </c>
      <c r="L17" s="33" t="s">
        <v>19</v>
      </c>
      <c r="M17" s="51">
        <v>62</v>
      </c>
      <c r="N17" s="51">
        <v>80</v>
      </c>
      <c r="O17" s="51">
        <v>449</v>
      </c>
      <c r="P17" s="51">
        <v>10</v>
      </c>
      <c r="Q17" s="51">
        <v>24</v>
      </c>
      <c r="R17" s="51">
        <v>1957</v>
      </c>
      <c r="S17" s="51">
        <v>162</v>
      </c>
      <c r="T17" s="51">
        <v>289</v>
      </c>
      <c r="U17" s="51">
        <v>602</v>
      </c>
      <c r="V17" s="51">
        <v>490</v>
      </c>
      <c r="W17" s="51">
        <v>835</v>
      </c>
      <c r="X17" s="51">
        <v>5579</v>
      </c>
      <c r="Y17" s="51">
        <v>1225</v>
      </c>
      <c r="Z17" s="51">
        <v>78</v>
      </c>
      <c r="AA17" s="51">
        <f t="shared" si="3"/>
        <v>11842</v>
      </c>
    </row>
    <row r="18" spans="1:27" s="118" customFormat="1" ht="17.100000000000001" customHeight="1" x14ac:dyDescent="0.3">
      <c r="A18" s="124">
        <v>2019</v>
      </c>
      <c r="B18" s="123">
        <f>SUM(B19:B30)</f>
        <v>99085</v>
      </c>
      <c r="C18" s="123">
        <f t="shared" ref="C18:J18" si="4">SUM(C19:C30)</f>
        <v>0</v>
      </c>
      <c r="D18" s="123">
        <f t="shared" si="4"/>
        <v>1178287</v>
      </c>
      <c r="E18" s="123">
        <f t="shared" si="4"/>
        <v>474081</v>
      </c>
      <c r="F18" s="123">
        <f t="shared" si="4"/>
        <v>0</v>
      </c>
      <c r="G18" s="123">
        <f t="shared" si="4"/>
        <v>2343299</v>
      </c>
      <c r="H18" s="123">
        <f t="shared" si="4"/>
        <v>519999</v>
      </c>
      <c r="I18" s="123">
        <f t="shared" si="4"/>
        <v>0</v>
      </c>
      <c r="J18" s="123">
        <f t="shared" si="4"/>
        <v>2564</v>
      </c>
      <c r="K18" s="123">
        <f>SUM(K19:K30)</f>
        <v>4617315</v>
      </c>
      <c r="L18" s="124">
        <v>2019</v>
      </c>
      <c r="M18" s="123">
        <f>SUM(M19:M30)</f>
        <v>7095</v>
      </c>
      <c r="N18" s="123">
        <f t="shared" ref="N18:AA18" si="5">SUM(N19:N30)</f>
        <v>3933</v>
      </c>
      <c r="O18" s="123">
        <f t="shared" si="5"/>
        <v>30466</v>
      </c>
      <c r="P18" s="123">
        <f t="shared" si="5"/>
        <v>1181</v>
      </c>
      <c r="Q18" s="123">
        <f t="shared" si="5"/>
        <v>2802</v>
      </c>
      <c r="R18" s="123">
        <f t="shared" si="5"/>
        <v>137362</v>
      </c>
      <c r="S18" s="123">
        <f t="shared" si="5"/>
        <v>10155</v>
      </c>
      <c r="T18" s="123">
        <f t="shared" si="5"/>
        <v>37879</v>
      </c>
      <c r="U18" s="123">
        <f t="shared" si="5"/>
        <v>254667</v>
      </c>
      <c r="V18" s="123">
        <f t="shared" si="5"/>
        <v>49768</v>
      </c>
      <c r="W18" s="123">
        <f t="shared" si="5"/>
        <v>103532</v>
      </c>
      <c r="X18" s="123">
        <f t="shared" si="5"/>
        <v>400156</v>
      </c>
      <c r="Y18" s="123">
        <f t="shared" si="5"/>
        <v>586109</v>
      </c>
      <c r="Z18" s="123">
        <f t="shared" si="5"/>
        <v>4976</v>
      </c>
      <c r="AA18" s="123">
        <f t="shared" si="5"/>
        <v>1630081</v>
      </c>
    </row>
    <row r="19" spans="1:27" s="118" customFormat="1" ht="17.100000000000001" customHeight="1" x14ac:dyDescent="0.2">
      <c r="A19" s="33" t="s">
        <v>8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48</v>
      </c>
      <c r="H19" s="34">
        <v>36</v>
      </c>
      <c r="I19" s="34">
        <v>0</v>
      </c>
      <c r="J19" s="34">
        <v>0</v>
      </c>
      <c r="K19" s="34">
        <f>SUM(B19:J19)</f>
        <v>84</v>
      </c>
      <c r="L19" s="33" t="s">
        <v>8</v>
      </c>
      <c r="M19" s="51">
        <v>172</v>
      </c>
      <c r="N19" s="51">
        <v>53</v>
      </c>
      <c r="O19" s="51">
        <v>1249</v>
      </c>
      <c r="P19" s="51">
        <v>25</v>
      </c>
      <c r="Q19" s="51">
        <v>36</v>
      </c>
      <c r="R19" s="51">
        <v>9131</v>
      </c>
      <c r="S19" s="51">
        <v>344</v>
      </c>
      <c r="T19" s="51">
        <v>844</v>
      </c>
      <c r="U19" s="51">
        <v>3279</v>
      </c>
      <c r="V19" s="51">
        <v>953</v>
      </c>
      <c r="W19" s="51">
        <v>2310</v>
      </c>
      <c r="X19" s="51">
        <v>26525</v>
      </c>
      <c r="Y19" s="51">
        <v>17305</v>
      </c>
      <c r="Z19" s="51">
        <v>261</v>
      </c>
      <c r="AA19" s="51">
        <f>SUM(M19:Z19)</f>
        <v>62487</v>
      </c>
    </row>
    <row r="20" spans="1:27" s="118" customFormat="1" ht="17.100000000000001" customHeight="1" x14ac:dyDescent="0.2">
      <c r="A20" s="33" t="s">
        <v>9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118</v>
      </c>
      <c r="I20" s="34">
        <v>0</v>
      </c>
      <c r="J20" s="34">
        <v>0</v>
      </c>
      <c r="K20" s="34">
        <f t="shared" ref="K20:K30" si="6">SUM(B20:J20)</f>
        <v>118</v>
      </c>
      <c r="L20" s="33" t="s">
        <v>9</v>
      </c>
      <c r="M20" s="51">
        <v>148</v>
      </c>
      <c r="N20" s="51">
        <v>74</v>
      </c>
      <c r="O20" s="51">
        <v>1171</v>
      </c>
      <c r="P20" s="51">
        <v>28</v>
      </c>
      <c r="Q20" s="51">
        <v>79</v>
      </c>
      <c r="R20" s="51">
        <v>8299</v>
      </c>
      <c r="S20" s="51">
        <v>336</v>
      </c>
      <c r="T20" s="51">
        <v>743</v>
      </c>
      <c r="U20" s="51">
        <v>3274</v>
      </c>
      <c r="V20" s="51">
        <v>1020</v>
      </c>
      <c r="W20" s="51">
        <v>2015</v>
      </c>
      <c r="X20" s="51">
        <v>23424</v>
      </c>
      <c r="Y20" s="51">
        <v>18370</v>
      </c>
      <c r="Z20" s="51">
        <v>280</v>
      </c>
      <c r="AA20" s="51">
        <f t="shared" ref="AA20:AA30" si="7">SUM(M20:Z20)</f>
        <v>59261</v>
      </c>
    </row>
    <row r="21" spans="1:27" s="118" customFormat="1" ht="17.100000000000001" customHeight="1" x14ac:dyDescent="0.2">
      <c r="A21" s="33" t="s">
        <v>10</v>
      </c>
      <c r="B21" s="34">
        <v>0</v>
      </c>
      <c r="C21" s="34">
        <v>0</v>
      </c>
      <c r="D21" s="34">
        <v>168</v>
      </c>
      <c r="E21" s="34">
        <v>0</v>
      </c>
      <c r="F21" s="34">
        <v>0</v>
      </c>
      <c r="G21" s="34">
        <v>94</v>
      </c>
      <c r="H21" s="34">
        <v>695</v>
      </c>
      <c r="I21" s="34">
        <v>0</v>
      </c>
      <c r="J21" s="34">
        <v>0</v>
      </c>
      <c r="K21" s="34">
        <f t="shared" si="6"/>
        <v>957</v>
      </c>
      <c r="L21" s="33" t="s">
        <v>10</v>
      </c>
      <c r="M21" s="51">
        <v>186</v>
      </c>
      <c r="N21" s="51">
        <v>239</v>
      </c>
      <c r="O21" s="51">
        <v>1724</v>
      </c>
      <c r="P21" s="51">
        <v>40</v>
      </c>
      <c r="Q21" s="51">
        <v>86</v>
      </c>
      <c r="R21" s="51">
        <v>9669</v>
      </c>
      <c r="S21" s="51">
        <v>395</v>
      </c>
      <c r="T21" s="51">
        <v>1087</v>
      </c>
      <c r="U21" s="51">
        <v>5431</v>
      </c>
      <c r="V21" s="51">
        <v>1112</v>
      </c>
      <c r="W21" s="51">
        <v>2634</v>
      </c>
      <c r="X21" s="51">
        <v>27933</v>
      </c>
      <c r="Y21" s="51">
        <v>28175</v>
      </c>
      <c r="Z21" s="51">
        <v>367</v>
      </c>
      <c r="AA21" s="51">
        <f t="shared" si="7"/>
        <v>79078</v>
      </c>
    </row>
    <row r="22" spans="1:27" s="118" customFormat="1" ht="17.100000000000001" customHeight="1" x14ac:dyDescent="0.2">
      <c r="A22" s="33" t="s">
        <v>11</v>
      </c>
      <c r="B22" s="34">
        <v>601</v>
      </c>
      <c r="C22" s="34">
        <v>0</v>
      </c>
      <c r="D22" s="34">
        <v>31851</v>
      </c>
      <c r="E22" s="34">
        <v>18189</v>
      </c>
      <c r="F22" s="34">
        <v>0</v>
      </c>
      <c r="G22" s="34">
        <v>102683</v>
      </c>
      <c r="H22" s="34">
        <v>26927</v>
      </c>
      <c r="I22" s="34">
        <v>0</v>
      </c>
      <c r="J22" s="34">
        <v>0</v>
      </c>
      <c r="K22" s="34">
        <f t="shared" si="6"/>
        <v>180251</v>
      </c>
      <c r="L22" s="33" t="s">
        <v>11</v>
      </c>
      <c r="M22" s="51">
        <v>344</v>
      </c>
      <c r="N22" s="51">
        <v>320</v>
      </c>
      <c r="O22" s="51">
        <v>2252</v>
      </c>
      <c r="P22" s="51">
        <v>79</v>
      </c>
      <c r="Q22" s="51">
        <v>155</v>
      </c>
      <c r="R22" s="51">
        <v>11263</v>
      </c>
      <c r="S22" s="51">
        <v>516</v>
      </c>
      <c r="T22" s="51">
        <v>2017</v>
      </c>
      <c r="U22" s="51">
        <v>14936</v>
      </c>
      <c r="V22" s="51">
        <v>2716</v>
      </c>
      <c r="W22" s="51">
        <v>5193</v>
      </c>
      <c r="X22" s="51">
        <v>34169</v>
      </c>
      <c r="Y22" s="51">
        <v>52195</v>
      </c>
      <c r="Z22" s="51">
        <v>453</v>
      </c>
      <c r="AA22" s="51">
        <f t="shared" si="7"/>
        <v>126608</v>
      </c>
    </row>
    <row r="23" spans="1:27" s="118" customFormat="1" ht="17.100000000000001" customHeight="1" x14ac:dyDescent="0.2">
      <c r="A23" s="33" t="s">
        <v>12</v>
      </c>
      <c r="B23" s="34">
        <v>8351</v>
      </c>
      <c r="C23" s="34">
        <v>0</v>
      </c>
      <c r="D23" s="34">
        <v>154106</v>
      </c>
      <c r="E23" s="34">
        <v>43843</v>
      </c>
      <c r="F23" s="34">
        <v>0</v>
      </c>
      <c r="G23" s="34">
        <v>285172</v>
      </c>
      <c r="H23" s="34">
        <v>59865</v>
      </c>
      <c r="I23" s="34">
        <v>0</v>
      </c>
      <c r="J23" s="34">
        <v>76</v>
      </c>
      <c r="K23" s="34">
        <f t="shared" si="6"/>
        <v>551413</v>
      </c>
      <c r="L23" s="33" t="s">
        <v>12</v>
      </c>
      <c r="M23" s="51">
        <v>487</v>
      </c>
      <c r="N23" s="51">
        <v>229</v>
      </c>
      <c r="O23" s="51">
        <v>2855</v>
      </c>
      <c r="P23" s="51">
        <v>152</v>
      </c>
      <c r="Q23" s="51">
        <v>127</v>
      </c>
      <c r="R23" s="51">
        <v>11672</v>
      </c>
      <c r="S23" s="51">
        <v>529</v>
      </c>
      <c r="T23" s="51">
        <v>3311</v>
      </c>
      <c r="U23" s="51">
        <v>27944</v>
      </c>
      <c r="V23" s="51">
        <v>5091</v>
      </c>
      <c r="W23" s="51">
        <v>8220</v>
      </c>
      <c r="X23" s="51">
        <v>35767</v>
      </c>
      <c r="Y23" s="51">
        <v>69432</v>
      </c>
      <c r="Z23" s="51">
        <v>353</v>
      </c>
      <c r="AA23" s="51">
        <f t="shared" si="7"/>
        <v>166169</v>
      </c>
    </row>
    <row r="24" spans="1:27" s="118" customFormat="1" ht="17.100000000000001" customHeight="1" x14ac:dyDescent="0.2">
      <c r="A24" s="33" t="s">
        <v>13</v>
      </c>
      <c r="B24" s="34">
        <v>20174</v>
      </c>
      <c r="C24" s="34">
        <v>0</v>
      </c>
      <c r="D24" s="34">
        <v>207823</v>
      </c>
      <c r="E24" s="34">
        <v>82394</v>
      </c>
      <c r="F24" s="34">
        <v>0</v>
      </c>
      <c r="G24" s="34">
        <v>410082</v>
      </c>
      <c r="H24" s="34">
        <v>91335</v>
      </c>
      <c r="I24" s="34">
        <v>0</v>
      </c>
      <c r="J24" s="34">
        <v>694</v>
      </c>
      <c r="K24" s="34">
        <f t="shared" si="6"/>
        <v>812502</v>
      </c>
      <c r="L24" s="33" t="s">
        <v>13</v>
      </c>
      <c r="M24" s="51">
        <v>1082</v>
      </c>
      <c r="N24" s="51">
        <v>297</v>
      </c>
      <c r="O24" s="51">
        <v>3361</v>
      </c>
      <c r="P24" s="51">
        <v>102</v>
      </c>
      <c r="Q24" s="51">
        <v>456</v>
      </c>
      <c r="R24" s="51">
        <v>12732</v>
      </c>
      <c r="S24" s="51">
        <v>1579</v>
      </c>
      <c r="T24" s="51">
        <v>6320</v>
      </c>
      <c r="U24" s="51">
        <v>41918</v>
      </c>
      <c r="V24" s="51">
        <v>7822</v>
      </c>
      <c r="W24" s="51">
        <v>16174</v>
      </c>
      <c r="X24" s="51">
        <v>37685</v>
      </c>
      <c r="Y24" s="51">
        <v>77276</v>
      </c>
      <c r="Z24" s="51">
        <v>600</v>
      </c>
      <c r="AA24" s="51">
        <f t="shared" si="7"/>
        <v>207404</v>
      </c>
    </row>
    <row r="25" spans="1:27" s="118" customFormat="1" ht="17.100000000000001" customHeight="1" x14ac:dyDescent="0.2">
      <c r="A25" s="33" t="s">
        <v>14</v>
      </c>
      <c r="B25" s="34">
        <v>24357</v>
      </c>
      <c r="C25" s="34">
        <v>0</v>
      </c>
      <c r="D25" s="34">
        <v>247169</v>
      </c>
      <c r="E25" s="34">
        <v>119895</v>
      </c>
      <c r="F25" s="34">
        <v>0</v>
      </c>
      <c r="G25" s="34">
        <v>478715</v>
      </c>
      <c r="H25" s="34">
        <v>114836</v>
      </c>
      <c r="I25" s="34">
        <v>0</v>
      </c>
      <c r="J25" s="34">
        <v>656</v>
      </c>
      <c r="K25" s="34">
        <f t="shared" si="6"/>
        <v>985628</v>
      </c>
      <c r="L25" s="33" t="s">
        <v>14</v>
      </c>
      <c r="M25" s="51">
        <v>1611</v>
      </c>
      <c r="N25" s="51">
        <v>590</v>
      </c>
      <c r="O25" s="51">
        <v>4948</v>
      </c>
      <c r="P25" s="51">
        <v>210</v>
      </c>
      <c r="Q25" s="51">
        <v>574</v>
      </c>
      <c r="R25" s="51">
        <v>17223</v>
      </c>
      <c r="S25" s="51">
        <v>2222</v>
      </c>
      <c r="T25" s="51">
        <v>6998</v>
      </c>
      <c r="U25" s="51">
        <v>49657</v>
      </c>
      <c r="V25" s="51">
        <v>9085</v>
      </c>
      <c r="W25" s="51">
        <v>21525</v>
      </c>
      <c r="X25" s="51">
        <v>45958</v>
      </c>
      <c r="Y25" s="51">
        <v>74834</v>
      </c>
      <c r="Z25" s="51">
        <v>642</v>
      </c>
      <c r="AA25" s="51">
        <f t="shared" si="7"/>
        <v>236077</v>
      </c>
    </row>
    <row r="26" spans="1:27" s="118" customFormat="1" ht="17.100000000000001" customHeight="1" x14ac:dyDescent="0.2">
      <c r="A26" s="33" t="s">
        <v>15</v>
      </c>
      <c r="B26" s="34">
        <v>26264</v>
      </c>
      <c r="C26" s="34">
        <v>0</v>
      </c>
      <c r="D26" s="34">
        <v>248652</v>
      </c>
      <c r="E26" s="34">
        <v>118961</v>
      </c>
      <c r="F26" s="34">
        <v>0</v>
      </c>
      <c r="G26" s="34">
        <v>477405</v>
      </c>
      <c r="H26" s="34">
        <v>107874</v>
      </c>
      <c r="I26" s="34">
        <v>0</v>
      </c>
      <c r="J26" s="34">
        <v>743</v>
      </c>
      <c r="K26" s="34">
        <f t="shared" si="6"/>
        <v>979899</v>
      </c>
      <c r="L26" s="33" t="s">
        <v>15</v>
      </c>
      <c r="M26" s="51">
        <v>1621</v>
      </c>
      <c r="N26" s="51">
        <v>688</v>
      </c>
      <c r="O26" s="51">
        <v>5294</v>
      </c>
      <c r="P26" s="51">
        <v>318</v>
      </c>
      <c r="Q26" s="51">
        <v>630</v>
      </c>
      <c r="R26" s="51">
        <v>17669</v>
      </c>
      <c r="S26" s="51">
        <v>2334</v>
      </c>
      <c r="T26" s="51">
        <v>7239</v>
      </c>
      <c r="U26" s="51">
        <v>47456</v>
      </c>
      <c r="V26" s="51">
        <v>8845</v>
      </c>
      <c r="W26" s="51">
        <v>21984</v>
      </c>
      <c r="X26" s="51">
        <v>46214</v>
      </c>
      <c r="Y26" s="51">
        <v>73757</v>
      </c>
      <c r="Z26" s="51">
        <v>634</v>
      </c>
      <c r="AA26" s="51">
        <f t="shared" si="7"/>
        <v>234683</v>
      </c>
    </row>
    <row r="27" spans="1:27" s="118" customFormat="1" ht="17.100000000000001" customHeight="1" x14ac:dyDescent="0.2">
      <c r="A27" s="33" t="s">
        <v>16</v>
      </c>
      <c r="B27" s="34">
        <v>17511</v>
      </c>
      <c r="C27" s="34">
        <v>0</v>
      </c>
      <c r="D27" s="34">
        <v>191725</v>
      </c>
      <c r="E27" s="34">
        <v>67914</v>
      </c>
      <c r="F27" s="34">
        <v>0</v>
      </c>
      <c r="G27" s="34">
        <v>388577</v>
      </c>
      <c r="H27" s="34">
        <v>79854</v>
      </c>
      <c r="I27" s="34">
        <v>0</v>
      </c>
      <c r="J27" s="34">
        <v>395</v>
      </c>
      <c r="K27" s="34">
        <f t="shared" si="6"/>
        <v>745976</v>
      </c>
      <c r="L27" s="33" t="s">
        <v>16</v>
      </c>
      <c r="M27" s="51">
        <v>889</v>
      </c>
      <c r="N27" s="51">
        <v>474</v>
      </c>
      <c r="O27" s="51">
        <v>3032</v>
      </c>
      <c r="P27" s="51">
        <v>91</v>
      </c>
      <c r="Q27" s="51">
        <v>437</v>
      </c>
      <c r="R27" s="51">
        <v>12651</v>
      </c>
      <c r="S27" s="51">
        <v>701</v>
      </c>
      <c r="T27" s="51">
        <v>5240</v>
      </c>
      <c r="U27" s="51">
        <v>37675</v>
      </c>
      <c r="V27" s="51">
        <v>7420</v>
      </c>
      <c r="W27" s="51">
        <v>13759</v>
      </c>
      <c r="X27" s="51">
        <v>38144</v>
      </c>
      <c r="Y27" s="51">
        <v>76606</v>
      </c>
      <c r="Z27" s="51">
        <v>518</v>
      </c>
      <c r="AA27" s="51">
        <f t="shared" si="7"/>
        <v>197637</v>
      </c>
    </row>
    <row r="28" spans="1:27" s="118" customFormat="1" ht="17.100000000000001" customHeight="1" x14ac:dyDescent="0.2">
      <c r="A28" s="33" t="s">
        <v>17</v>
      </c>
      <c r="B28" s="34">
        <v>1827</v>
      </c>
      <c r="C28" s="34">
        <v>0</v>
      </c>
      <c r="D28" s="34">
        <v>96720</v>
      </c>
      <c r="E28" s="34">
        <v>22885</v>
      </c>
      <c r="F28" s="34">
        <v>0</v>
      </c>
      <c r="G28" s="34">
        <v>200147</v>
      </c>
      <c r="H28" s="34">
        <v>38035</v>
      </c>
      <c r="I28" s="34">
        <v>0</v>
      </c>
      <c r="J28" s="34">
        <v>0</v>
      </c>
      <c r="K28" s="34">
        <f t="shared" si="6"/>
        <v>359614</v>
      </c>
      <c r="L28" s="33" t="s">
        <v>17</v>
      </c>
      <c r="M28" s="51">
        <v>228</v>
      </c>
      <c r="N28" s="51">
        <v>433</v>
      </c>
      <c r="O28" s="51">
        <v>1901</v>
      </c>
      <c r="P28" s="51">
        <v>66</v>
      </c>
      <c r="Q28" s="51">
        <v>127</v>
      </c>
      <c r="R28" s="51">
        <v>9723</v>
      </c>
      <c r="S28" s="51">
        <v>445</v>
      </c>
      <c r="T28" s="51">
        <v>2244</v>
      </c>
      <c r="U28" s="51">
        <v>15859</v>
      </c>
      <c r="V28" s="51">
        <v>3405</v>
      </c>
      <c r="W28" s="51">
        <v>5480</v>
      </c>
      <c r="X28" s="51">
        <v>31171</v>
      </c>
      <c r="Y28" s="51">
        <v>60014</v>
      </c>
      <c r="Z28" s="51">
        <v>214</v>
      </c>
      <c r="AA28" s="51">
        <f t="shared" si="7"/>
        <v>131310</v>
      </c>
    </row>
    <row r="29" spans="1:27" s="118" customFormat="1" ht="17.100000000000001" customHeight="1" x14ac:dyDescent="0.2">
      <c r="A29" s="33" t="s">
        <v>18</v>
      </c>
      <c r="B29" s="34">
        <v>0</v>
      </c>
      <c r="C29" s="34">
        <v>0</v>
      </c>
      <c r="D29" s="34">
        <v>69</v>
      </c>
      <c r="E29" s="34">
        <v>0</v>
      </c>
      <c r="F29" s="34">
        <v>0</v>
      </c>
      <c r="G29" s="34">
        <v>373</v>
      </c>
      <c r="H29" s="34">
        <v>424</v>
      </c>
      <c r="I29" s="34">
        <v>0</v>
      </c>
      <c r="J29" s="34">
        <v>0</v>
      </c>
      <c r="K29" s="34">
        <f t="shared" si="6"/>
        <v>866</v>
      </c>
      <c r="L29" s="33" t="s">
        <v>18</v>
      </c>
      <c r="M29" s="51">
        <v>190</v>
      </c>
      <c r="N29" s="51">
        <v>332</v>
      </c>
      <c r="O29" s="51">
        <v>1501</v>
      </c>
      <c r="P29" s="51">
        <v>30</v>
      </c>
      <c r="Q29" s="51">
        <v>64</v>
      </c>
      <c r="R29" s="51">
        <v>8762</v>
      </c>
      <c r="S29" s="51">
        <v>384</v>
      </c>
      <c r="T29" s="51">
        <v>1046</v>
      </c>
      <c r="U29" s="51">
        <v>4081</v>
      </c>
      <c r="V29" s="51">
        <v>1134</v>
      </c>
      <c r="W29" s="51">
        <v>2417</v>
      </c>
      <c r="X29" s="51">
        <v>26335</v>
      </c>
      <c r="Y29" s="51">
        <v>23732</v>
      </c>
      <c r="Z29" s="51">
        <v>297</v>
      </c>
      <c r="AA29" s="51">
        <f t="shared" si="7"/>
        <v>70305</v>
      </c>
    </row>
    <row r="30" spans="1:27" s="118" customFormat="1" ht="17.100000000000001" customHeight="1" x14ac:dyDescent="0.2">
      <c r="A30" s="33" t="s">
        <v>19</v>
      </c>
      <c r="B30" s="34">
        <v>0</v>
      </c>
      <c r="C30" s="34">
        <v>0</v>
      </c>
      <c r="D30" s="34">
        <v>4</v>
      </c>
      <c r="E30" s="34">
        <v>0</v>
      </c>
      <c r="F30" s="34">
        <v>0</v>
      </c>
      <c r="G30" s="34">
        <v>3</v>
      </c>
      <c r="H30" s="34">
        <v>0</v>
      </c>
      <c r="I30" s="34">
        <v>0</v>
      </c>
      <c r="J30" s="34">
        <v>0</v>
      </c>
      <c r="K30" s="34">
        <f t="shared" si="6"/>
        <v>7</v>
      </c>
      <c r="L30" s="33" t="s">
        <v>19</v>
      </c>
      <c r="M30" s="51">
        <v>137</v>
      </c>
      <c r="N30" s="51">
        <v>204</v>
      </c>
      <c r="O30" s="51">
        <v>1178</v>
      </c>
      <c r="P30" s="51">
        <v>40</v>
      </c>
      <c r="Q30" s="51">
        <v>31</v>
      </c>
      <c r="R30" s="51">
        <v>8568</v>
      </c>
      <c r="S30" s="51">
        <v>370</v>
      </c>
      <c r="T30" s="51">
        <v>790</v>
      </c>
      <c r="U30" s="51">
        <v>3157</v>
      </c>
      <c r="V30" s="51">
        <v>1165</v>
      </c>
      <c r="W30" s="51">
        <v>1821</v>
      </c>
      <c r="X30" s="51">
        <v>26831</v>
      </c>
      <c r="Y30" s="51">
        <v>14413</v>
      </c>
      <c r="Z30" s="51">
        <v>357</v>
      </c>
      <c r="AA30" s="51">
        <f t="shared" si="7"/>
        <v>59062</v>
      </c>
    </row>
    <row r="31" spans="1:27" s="118" customFormat="1" ht="17.100000000000001" customHeight="1" x14ac:dyDescent="0.3">
      <c r="A31" s="124">
        <v>2018</v>
      </c>
      <c r="B31" s="123">
        <f>SUM(B32:B43)</f>
        <v>91341</v>
      </c>
      <c r="C31" s="123">
        <f t="shared" ref="C31" si="8">SUM(C32:C43)</f>
        <v>64</v>
      </c>
      <c r="D31" s="123">
        <f t="shared" ref="D31:K31" si="9">SUM(D32:D43)</f>
        <v>1177066</v>
      </c>
      <c r="E31" s="123">
        <f t="shared" si="9"/>
        <v>429497</v>
      </c>
      <c r="F31" s="123">
        <f t="shared" si="9"/>
        <v>0</v>
      </c>
      <c r="G31" s="123">
        <f t="shared" si="9"/>
        <v>2337683</v>
      </c>
      <c r="H31" s="123">
        <f t="shared" si="9"/>
        <v>507213</v>
      </c>
      <c r="I31" s="123">
        <f t="shared" si="9"/>
        <v>0</v>
      </c>
      <c r="J31" s="123">
        <f t="shared" ref="J31" si="10">SUM(J32:J43)</f>
        <v>3330</v>
      </c>
      <c r="K31" s="123">
        <f t="shared" si="9"/>
        <v>4542864</v>
      </c>
      <c r="L31" s="124">
        <v>2018</v>
      </c>
      <c r="M31" s="123">
        <f>SUM(M32:M43)</f>
        <v>6769</v>
      </c>
      <c r="N31" s="123">
        <f t="shared" ref="N31:AA31" si="11">SUM(N32:N43)</f>
        <v>4597</v>
      </c>
      <c r="O31" s="123">
        <f t="shared" si="11"/>
        <v>31142</v>
      </c>
      <c r="P31" s="123">
        <f t="shared" si="11"/>
        <v>1314</v>
      </c>
      <c r="Q31" s="123">
        <f t="shared" si="11"/>
        <v>2508</v>
      </c>
      <c r="R31" s="123">
        <f t="shared" si="11"/>
        <v>130764</v>
      </c>
      <c r="S31" s="123">
        <f t="shared" si="11"/>
        <v>11089</v>
      </c>
      <c r="T31" s="123">
        <f t="shared" si="11"/>
        <v>37547</v>
      </c>
      <c r="U31" s="123">
        <f t="shared" si="11"/>
        <v>246676</v>
      </c>
      <c r="V31" s="123">
        <f t="shared" si="11"/>
        <v>41862</v>
      </c>
      <c r="W31" s="123">
        <f t="shared" si="11"/>
        <v>92734</v>
      </c>
      <c r="X31" s="123">
        <f t="shared" si="11"/>
        <v>411229</v>
      </c>
      <c r="Y31" s="123">
        <f t="shared" si="11"/>
        <v>563182</v>
      </c>
      <c r="Z31" s="123">
        <f t="shared" si="11"/>
        <v>7120</v>
      </c>
      <c r="AA31" s="123">
        <f t="shared" si="11"/>
        <v>1588533</v>
      </c>
    </row>
    <row r="32" spans="1:27" s="118" customFormat="1" ht="17.100000000000001" customHeight="1" x14ac:dyDescent="0.2">
      <c r="A32" s="33" t="s">
        <v>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48</v>
      </c>
      <c r="H32" s="34">
        <v>0</v>
      </c>
      <c r="I32" s="34">
        <v>0</v>
      </c>
      <c r="J32" s="34">
        <v>0</v>
      </c>
      <c r="K32" s="34">
        <f>SUM(B32:I32)</f>
        <v>48</v>
      </c>
      <c r="L32" s="33" t="s">
        <v>8</v>
      </c>
      <c r="M32" s="51">
        <v>159</v>
      </c>
      <c r="N32" s="51">
        <v>197</v>
      </c>
      <c r="O32" s="51">
        <v>1459</v>
      </c>
      <c r="P32" s="51">
        <v>37</v>
      </c>
      <c r="Q32" s="51">
        <v>55</v>
      </c>
      <c r="R32" s="51">
        <v>8689</v>
      </c>
      <c r="S32" s="51">
        <v>333</v>
      </c>
      <c r="T32" s="51">
        <v>982</v>
      </c>
      <c r="U32" s="51">
        <v>1149</v>
      </c>
      <c r="V32" s="51">
        <v>772</v>
      </c>
      <c r="W32" s="51">
        <v>1918</v>
      </c>
      <c r="X32" s="51">
        <v>30838</v>
      </c>
      <c r="Y32" s="51">
        <v>15190</v>
      </c>
      <c r="Z32" s="51">
        <v>353</v>
      </c>
      <c r="AA32" s="51">
        <f>SUM(M32:Z32)</f>
        <v>62131</v>
      </c>
    </row>
    <row r="33" spans="1:27" s="118" customFormat="1" ht="17.100000000000001" customHeight="1" x14ac:dyDescent="0.2">
      <c r="A33" s="33" t="s">
        <v>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f t="shared" ref="K33:K43" si="12">SUM(B33:I33)</f>
        <v>0</v>
      </c>
      <c r="L33" s="33" t="s">
        <v>9</v>
      </c>
      <c r="M33" s="51">
        <v>123</v>
      </c>
      <c r="N33" s="51">
        <v>182</v>
      </c>
      <c r="O33" s="51">
        <v>1250</v>
      </c>
      <c r="P33" s="51">
        <v>44</v>
      </c>
      <c r="Q33" s="51">
        <v>25</v>
      </c>
      <c r="R33" s="51">
        <v>6738</v>
      </c>
      <c r="S33" s="51">
        <v>376</v>
      </c>
      <c r="T33" s="51">
        <v>818</v>
      </c>
      <c r="U33" s="51">
        <v>2626</v>
      </c>
      <c r="V33" s="51">
        <v>694</v>
      </c>
      <c r="W33" s="51">
        <v>1805</v>
      </c>
      <c r="X33" s="51">
        <v>26982</v>
      </c>
      <c r="Y33" s="51">
        <v>14793</v>
      </c>
      <c r="Z33" s="51">
        <v>346</v>
      </c>
      <c r="AA33" s="51">
        <f t="shared" ref="AA33:AA43" si="13">SUM(M33:Z33)</f>
        <v>56802</v>
      </c>
    </row>
    <row r="34" spans="1:27" s="118" customFormat="1" ht="17.100000000000001" customHeight="1" x14ac:dyDescent="0.2">
      <c r="A34" s="33" t="s">
        <v>10</v>
      </c>
      <c r="B34" s="34">
        <v>0</v>
      </c>
      <c r="C34" s="34">
        <v>50</v>
      </c>
      <c r="D34" s="34">
        <v>0</v>
      </c>
      <c r="E34" s="34">
        <v>1315</v>
      </c>
      <c r="F34" s="34">
        <v>0</v>
      </c>
      <c r="G34" s="34">
        <v>9135</v>
      </c>
      <c r="H34" s="34">
        <v>1080</v>
      </c>
      <c r="I34" s="34">
        <v>0</v>
      </c>
      <c r="J34" s="34">
        <v>0</v>
      </c>
      <c r="K34" s="34">
        <f t="shared" si="12"/>
        <v>11580</v>
      </c>
      <c r="L34" s="33" t="s">
        <v>10</v>
      </c>
      <c r="M34" s="51">
        <v>193</v>
      </c>
      <c r="N34" s="51">
        <v>294</v>
      </c>
      <c r="O34" s="51">
        <v>1633</v>
      </c>
      <c r="P34" s="51">
        <v>43</v>
      </c>
      <c r="Q34" s="51">
        <v>55</v>
      </c>
      <c r="R34" s="51">
        <v>4134</v>
      </c>
      <c r="S34" s="51">
        <v>499</v>
      </c>
      <c r="T34" s="51">
        <v>1032</v>
      </c>
      <c r="U34" s="51">
        <v>4962</v>
      </c>
      <c r="V34" s="51">
        <v>1053</v>
      </c>
      <c r="W34" s="51">
        <v>2655</v>
      </c>
      <c r="X34" s="51">
        <v>32329</v>
      </c>
      <c r="Y34" s="51">
        <v>25323</v>
      </c>
      <c r="Z34" s="51">
        <v>367</v>
      </c>
      <c r="AA34" s="51">
        <f t="shared" si="13"/>
        <v>74572</v>
      </c>
    </row>
    <row r="35" spans="1:27" s="118" customFormat="1" ht="17.100000000000001" customHeight="1" x14ac:dyDescent="0.2">
      <c r="A35" s="33" t="s">
        <v>11</v>
      </c>
      <c r="B35" s="34">
        <v>0</v>
      </c>
      <c r="C35" s="34">
        <v>14</v>
      </c>
      <c r="D35" s="34">
        <v>19615</v>
      </c>
      <c r="E35" s="34">
        <v>9548</v>
      </c>
      <c r="F35" s="34">
        <v>0</v>
      </c>
      <c r="G35" s="34">
        <v>79717</v>
      </c>
      <c r="H35" s="34">
        <v>21521</v>
      </c>
      <c r="I35" s="34">
        <v>0</v>
      </c>
      <c r="J35" s="34">
        <v>0</v>
      </c>
      <c r="K35" s="34">
        <f t="shared" si="12"/>
        <v>130415</v>
      </c>
      <c r="L35" s="33" t="s">
        <v>11</v>
      </c>
      <c r="M35" s="51">
        <v>257</v>
      </c>
      <c r="N35" s="51">
        <v>401</v>
      </c>
      <c r="O35" s="51">
        <v>2035</v>
      </c>
      <c r="P35" s="51">
        <v>43</v>
      </c>
      <c r="Q35" s="51">
        <v>102</v>
      </c>
      <c r="R35" s="51">
        <v>10477</v>
      </c>
      <c r="S35" s="51">
        <v>666</v>
      </c>
      <c r="T35" s="51">
        <v>1901</v>
      </c>
      <c r="U35" s="51">
        <v>14937</v>
      </c>
      <c r="V35" s="51">
        <v>2316</v>
      </c>
      <c r="W35" s="51">
        <v>4487</v>
      </c>
      <c r="X35" s="51">
        <v>34271</v>
      </c>
      <c r="Y35" s="51">
        <v>42232</v>
      </c>
      <c r="Z35" s="51">
        <v>466</v>
      </c>
      <c r="AA35" s="51">
        <f t="shared" si="13"/>
        <v>114591</v>
      </c>
    </row>
    <row r="36" spans="1:27" s="118" customFormat="1" ht="17.100000000000001" customHeight="1" x14ac:dyDescent="0.2">
      <c r="A36" s="33" t="s">
        <v>12</v>
      </c>
      <c r="B36" s="34">
        <v>7503</v>
      </c>
      <c r="C36" s="34">
        <v>0</v>
      </c>
      <c r="D36" s="34">
        <v>161273</v>
      </c>
      <c r="E36" s="34">
        <v>37707</v>
      </c>
      <c r="F36" s="34">
        <v>0</v>
      </c>
      <c r="G36" s="34">
        <v>303401</v>
      </c>
      <c r="H36" s="34">
        <v>59669</v>
      </c>
      <c r="I36" s="34">
        <v>0</v>
      </c>
      <c r="J36" s="34">
        <v>75</v>
      </c>
      <c r="K36" s="34">
        <f t="shared" si="12"/>
        <v>569553</v>
      </c>
      <c r="L36" s="33" t="s">
        <v>12</v>
      </c>
      <c r="M36" s="51">
        <v>405</v>
      </c>
      <c r="N36" s="51">
        <v>438</v>
      </c>
      <c r="O36" s="51">
        <v>2323</v>
      </c>
      <c r="P36" s="51">
        <v>95</v>
      </c>
      <c r="Q36" s="51">
        <v>168</v>
      </c>
      <c r="R36" s="51">
        <v>11732</v>
      </c>
      <c r="S36" s="51">
        <v>663</v>
      </c>
      <c r="T36" s="51">
        <v>3092</v>
      </c>
      <c r="U36" s="51">
        <v>28918</v>
      </c>
      <c r="V36" s="51">
        <v>4078</v>
      </c>
      <c r="W36" s="51">
        <v>7420</v>
      </c>
      <c r="X36" s="51">
        <v>34447</v>
      </c>
      <c r="Y36" s="51">
        <v>64892</v>
      </c>
      <c r="Z36" s="51">
        <v>724</v>
      </c>
      <c r="AA36" s="51">
        <f t="shared" si="13"/>
        <v>159395</v>
      </c>
    </row>
    <row r="37" spans="1:27" s="118" customFormat="1" ht="17.100000000000001" customHeight="1" x14ac:dyDescent="0.2">
      <c r="A37" s="33" t="s">
        <v>13</v>
      </c>
      <c r="B37" s="34">
        <v>18192</v>
      </c>
      <c r="C37" s="34">
        <v>0</v>
      </c>
      <c r="D37" s="34">
        <v>207710</v>
      </c>
      <c r="E37" s="34">
        <v>74215</v>
      </c>
      <c r="F37" s="34">
        <v>0</v>
      </c>
      <c r="G37" s="34">
        <v>403391</v>
      </c>
      <c r="H37" s="34">
        <v>89718</v>
      </c>
      <c r="I37" s="34">
        <v>0</v>
      </c>
      <c r="J37" s="34">
        <v>860</v>
      </c>
      <c r="K37" s="34">
        <f t="shared" si="12"/>
        <v>793226</v>
      </c>
      <c r="L37" s="33" t="s">
        <v>13</v>
      </c>
      <c r="M37" s="51">
        <v>799</v>
      </c>
      <c r="N37" s="51">
        <v>451</v>
      </c>
      <c r="O37" s="51">
        <v>3528</v>
      </c>
      <c r="P37" s="51">
        <v>165</v>
      </c>
      <c r="Q37" s="51">
        <v>327</v>
      </c>
      <c r="R37" s="51">
        <v>13283</v>
      </c>
      <c r="S37" s="51">
        <v>1662</v>
      </c>
      <c r="T37" s="51">
        <v>6484</v>
      </c>
      <c r="U37" s="51">
        <v>39993</v>
      </c>
      <c r="V37" s="51">
        <v>6430</v>
      </c>
      <c r="W37" s="51">
        <v>12588</v>
      </c>
      <c r="X37" s="51">
        <v>37097</v>
      </c>
      <c r="Y37" s="51">
        <v>74650</v>
      </c>
      <c r="Z37" s="51">
        <v>713</v>
      </c>
      <c r="AA37" s="51">
        <f t="shared" si="13"/>
        <v>198170</v>
      </c>
    </row>
    <row r="38" spans="1:27" s="118" customFormat="1" ht="17.100000000000001" customHeight="1" x14ac:dyDescent="0.2">
      <c r="A38" s="33" t="s">
        <v>14</v>
      </c>
      <c r="B38" s="34">
        <v>23413</v>
      </c>
      <c r="C38" s="34">
        <v>0</v>
      </c>
      <c r="D38" s="34">
        <v>247191</v>
      </c>
      <c r="E38" s="34">
        <v>111960</v>
      </c>
      <c r="F38" s="34">
        <v>0</v>
      </c>
      <c r="G38" s="34">
        <v>484396</v>
      </c>
      <c r="H38" s="34">
        <v>112259</v>
      </c>
      <c r="I38" s="34">
        <v>0</v>
      </c>
      <c r="J38" s="34">
        <v>799</v>
      </c>
      <c r="K38" s="34">
        <f t="shared" si="12"/>
        <v>979219</v>
      </c>
      <c r="L38" s="33" t="s">
        <v>14</v>
      </c>
      <c r="M38" s="51">
        <v>1627</v>
      </c>
      <c r="N38" s="51">
        <v>705</v>
      </c>
      <c r="O38" s="51">
        <v>5375</v>
      </c>
      <c r="P38" s="51">
        <v>296</v>
      </c>
      <c r="Q38" s="51">
        <v>610</v>
      </c>
      <c r="R38" s="51">
        <v>17612</v>
      </c>
      <c r="S38" s="51">
        <v>2223</v>
      </c>
      <c r="T38" s="51">
        <v>6978</v>
      </c>
      <c r="U38" s="51">
        <v>48353</v>
      </c>
      <c r="V38" s="51">
        <v>7856</v>
      </c>
      <c r="W38" s="51">
        <v>19495</v>
      </c>
      <c r="X38" s="51">
        <v>46051</v>
      </c>
      <c r="Y38" s="51">
        <v>76422</v>
      </c>
      <c r="Z38" s="51">
        <v>1154</v>
      </c>
      <c r="AA38" s="51">
        <f t="shared" si="13"/>
        <v>234757</v>
      </c>
    </row>
    <row r="39" spans="1:27" s="118" customFormat="1" ht="17.100000000000001" customHeight="1" x14ac:dyDescent="0.2">
      <c r="A39" s="33" t="s">
        <v>15</v>
      </c>
      <c r="B39" s="34">
        <v>24349</v>
      </c>
      <c r="C39" s="34">
        <v>0</v>
      </c>
      <c r="D39" s="34">
        <v>239912</v>
      </c>
      <c r="E39" s="34">
        <v>111925</v>
      </c>
      <c r="F39" s="34">
        <v>0</v>
      </c>
      <c r="G39" s="34">
        <v>464983</v>
      </c>
      <c r="H39" s="34">
        <v>105763</v>
      </c>
      <c r="I39" s="34">
        <v>0</v>
      </c>
      <c r="J39" s="34">
        <v>839</v>
      </c>
      <c r="K39" s="34">
        <f t="shared" si="12"/>
        <v>946932</v>
      </c>
      <c r="L39" s="33" t="s">
        <v>15</v>
      </c>
      <c r="M39" s="51">
        <v>1560</v>
      </c>
      <c r="N39" s="51">
        <v>859</v>
      </c>
      <c r="O39" s="51">
        <v>6063</v>
      </c>
      <c r="P39" s="51">
        <v>273</v>
      </c>
      <c r="Q39" s="51">
        <v>619</v>
      </c>
      <c r="R39" s="51">
        <v>17592</v>
      </c>
      <c r="S39" s="51">
        <v>2100</v>
      </c>
      <c r="T39" s="51">
        <v>7065</v>
      </c>
      <c r="U39" s="51">
        <v>44679</v>
      </c>
      <c r="V39" s="51">
        <v>7920</v>
      </c>
      <c r="W39" s="51">
        <v>19831</v>
      </c>
      <c r="X39" s="51">
        <v>44849</v>
      </c>
      <c r="Y39" s="51">
        <v>73951</v>
      </c>
      <c r="Z39" s="51">
        <v>1270</v>
      </c>
      <c r="AA39" s="51">
        <f t="shared" si="13"/>
        <v>228631</v>
      </c>
    </row>
    <row r="40" spans="1:27" s="118" customFormat="1" ht="17.100000000000001" customHeight="1" x14ac:dyDescent="0.2">
      <c r="A40" s="33" t="s">
        <v>16</v>
      </c>
      <c r="B40" s="34">
        <v>16399</v>
      </c>
      <c r="C40" s="34">
        <v>0</v>
      </c>
      <c r="D40" s="34">
        <v>200561</v>
      </c>
      <c r="E40" s="34">
        <v>65876</v>
      </c>
      <c r="F40" s="34">
        <v>0</v>
      </c>
      <c r="G40" s="34">
        <v>402069</v>
      </c>
      <c r="H40" s="34">
        <v>81306</v>
      </c>
      <c r="I40" s="34">
        <v>0</v>
      </c>
      <c r="J40" s="34">
        <v>757</v>
      </c>
      <c r="K40" s="34">
        <f t="shared" si="12"/>
        <v>766211</v>
      </c>
      <c r="L40" s="33" t="s">
        <v>16</v>
      </c>
      <c r="M40" s="51">
        <v>834</v>
      </c>
      <c r="N40" s="51">
        <v>430</v>
      </c>
      <c r="O40" s="51">
        <v>3278</v>
      </c>
      <c r="P40" s="51">
        <v>164</v>
      </c>
      <c r="Q40" s="51">
        <v>339</v>
      </c>
      <c r="R40" s="51">
        <v>12697</v>
      </c>
      <c r="S40" s="51">
        <v>1391</v>
      </c>
      <c r="T40" s="51">
        <v>5276</v>
      </c>
      <c r="U40" s="51">
        <v>37719</v>
      </c>
      <c r="V40" s="51">
        <v>5950</v>
      </c>
      <c r="W40" s="51">
        <v>12851</v>
      </c>
      <c r="X40" s="51">
        <v>39658</v>
      </c>
      <c r="Y40" s="51">
        <v>77608</v>
      </c>
      <c r="Z40" s="51">
        <v>791</v>
      </c>
      <c r="AA40" s="51">
        <f t="shared" si="13"/>
        <v>198986</v>
      </c>
    </row>
    <row r="41" spans="1:27" s="118" customFormat="1" ht="17.100000000000001" customHeight="1" x14ac:dyDescent="0.2">
      <c r="A41" s="33" t="s">
        <v>17</v>
      </c>
      <c r="B41" s="34">
        <v>1485</v>
      </c>
      <c r="C41" s="34">
        <v>0</v>
      </c>
      <c r="D41" s="34">
        <v>100723</v>
      </c>
      <c r="E41" s="34">
        <v>16884</v>
      </c>
      <c r="F41" s="34">
        <v>0</v>
      </c>
      <c r="G41" s="34">
        <v>189634</v>
      </c>
      <c r="H41" s="34">
        <v>34888</v>
      </c>
      <c r="I41" s="34">
        <v>0</v>
      </c>
      <c r="J41" s="34">
        <v>0</v>
      </c>
      <c r="K41" s="34">
        <f t="shared" si="12"/>
        <v>343614</v>
      </c>
      <c r="L41" s="33" t="s">
        <v>17</v>
      </c>
      <c r="M41" s="51">
        <v>468</v>
      </c>
      <c r="N41" s="51">
        <v>361</v>
      </c>
      <c r="O41" s="51">
        <v>1804</v>
      </c>
      <c r="P41" s="51">
        <v>70</v>
      </c>
      <c r="Q41" s="51">
        <v>103</v>
      </c>
      <c r="R41" s="51">
        <v>10053</v>
      </c>
      <c r="S41" s="51">
        <v>545</v>
      </c>
      <c r="T41" s="51">
        <v>2044</v>
      </c>
      <c r="U41" s="51">
        <v>15398</v>
      </c>
      <c r="V41" s="51">
        <v>2696</v>
      </c>
      <c r="W41" s="51">
        <v>5425</v>
      </c>
      <c r="X41" s="51">
        <v>31839</v>
      </c>
      <c r="Y41" s="51">
        <v>55125</v>
      </c>
      <c r="Z41" s="51">
        <v>444</v>
      </c>
      <c r="AA41" s="51">
        <f t="shared" si="13"/>
        <v>126375</v>
      </c>
    </row>
    <row r="42" spans="1:27" s="118" customFormat="1" ht="17.100000000000001" customHeight="1" x14ac:dyDescent="0.2">
      <c r="A42" s="33" t="s">
        <v>18</v>
      </c>
      <c r="B42" s="34">
        <v>0</v>
      </c>
      <c r="C42" s="34">
        <v>0</v>
      </c>
      <c r="D42" s="34">
        <v>81</v>
      </c>
      <c r="E42" s="34">
        <v>67</v>
      </c>
      <c r="F42" s="34">
        <v>0</v>
      </c>
      <c r="G42" s="34">
        <v>905</v>
      </c>
      <c r="H42" s="34">
        <v>703</v>
      </c>
      <c r="I42" s="34">
        <v>0</v>
      </c>
      <c r="J42" s="34">
        <v>0</v>
      </c>
      <c r="K42" s="34">
        <f t="shared" si="12"/>
        <v>1756</v>
      </c>
      <c r="L42" s="33" t="s">
        <v>18</v>
      </c>
      <c r="M42" s="51">
        <v>155</v>
      </c>
      <c r="N42" s="51">
        <v>147</v>
      </c>
      <c r="O42" s="51">
        <v>1266</v>
      </c>
      <c r="P42" s="51">
        <v>39</v>
      </c>
      <c r="Q42" s="51">
        <v>64</v>
      </c>
      <c r="R42" s="51">
        <v>8910</v>
      </c>
      <c r="S42" s="51">
        <v>337</v>
      </c>
      <c r="T42" s="51">
        <v>1030</v>
      </c>
      <c r="U42" s="51">
        <v>4735</v>
      </c>
      <c r="V42" s="51">
        <v>1136</v>
      </c>
      <c r="W42" s="51">
        <v>2429</v>
      </c>
      <c r="X42" s="51">
        <v>25862</v>
      </c>
      <c r="Y42" s="51">
        <v>25036</v>
      </c>
      <c r="Z42" s="51">
        <v>283</v>
      </c>
      <c r="AA42" s="51">
        <f t="shared" si="13"/>
        <v>71429</v>
      </c>
    </row>
    <row r="43" spans="1:27" s="118" customFormat="1" ht="17.100000000000001" customHeight="1" x14ac:dyDescent="0.2">
      <c r="A43" s="33" t="s">
        <v>19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4</v>
      </c>
      <c r="H43" s="34">
        <v>306</v>
      </c>
      <c r="I43" s="34">
        <v>0</v>
      </c>
      <c r="J43" s="34">
        <v>0</v>
      </c>
      <c r="K43" s="34">
        <f t="shared" si="12"/>
        <v>310</v>
      </c>
      <c r="L43" s="33" t="s">
        <v>19</v>
      </c>
      <c r="M43" s="51">
        <v>189</v>
      </c>
      <c r="N43" s="51">
        <v>132</v>
      </c>
      <c r="O43" s="51">
        <v>1128</v>
      </c>
      <c r="P43" s="51">
        <v>45</v>
      </c>
      <c r="Q43" s="51">
        <v>41</v>
      </c>
      <c r="R43" s="51">
        <v>8847</v>
      </c>
      <c r="S43" s="51">
        <v>294</v>
      </c>
      <c r="T43" s="51">
        <v>845</v>
      </c>
      <c r="U43" s="51">
        <v>3207</v>
      </c>
      <c r="V43" s="51">
        <v>961</v>
      </c>
      <c r="W43" s="51">
        <v>1830</v>
      </c>
      <c r="X43" s="51">
        <v>27006</v>
      </c>
      <c r="Y43" s="51">
        <v>17960</v>
      </c>
      <c r="Z43" s="51">
        <v>209</v>
      </c>
      <c r="AA43" s="51">
        <f t="shared" si="13"/>
        <v>62694</v>
      </c>
    </row>
    <row r="44" spans="1:27" s="118" customFormat="1" ht="17.100000000000001" customHeight="1" x14ac:dyDescent="0.3">
      <c r="A44" s="124">
        <v>2017</v>
      </c>
      <c r="B44" s="123">
        <f>SUM(B45:B56)</f>
        <v>81812</v>
      </c>
      <c r="C44" s="123">
        <f>SUM(C45:C56)</f>
        <v>0</v>
      </c>
      <c r="D44" s="123">
        <f t="shared" ref="D44:K44" si="14">SUM(D45:D56)</f>
        <v>1026966</v>
      </c>
      <c r="E44" s="123">
        <f t="shared" si="14"/>
        <v>346057</v>
      </c>
      <c r="F44" s="123">
        <f t="shared" si="14"/>
        <v>0</v>
      </c>
      <c r="G44" s="123">
        <f t="shared" si="14"/>
        <v>2178973</v>
      </c>
      <c r="H44" s="123">
        <f t="shared" si="14"/>
        <v>431183</v>
      </c>
      <c r="I44" s="123">
        <f t="shared" si="14"/>
        <v>876</v>
      </c>
      <c r="J44" s="123">
        <f>SUM(J45:J56)</f>
        <v>1572</v>
      </c>
      <c r="K44" s="123">
        <f t="shared" si="14"/>
        <v>4067439</v>
      </c>
      <c r="L44" s="124">
        <v>2017</v>
      </c>
      <c r="M44" s="123">
        <f>SUM(M45:M56)</f>
        <v>5704</v>
      </c>
      <c r="N44" s="123">
        <f t="shared" ref="N44:AA44" si="15">SUM(N45:N56)</f>
        <v>5770</v>
      </c>
      <c r="O44" s="123">
        <f t="shared" si="15"/>
        <v>29816</v>
      </c>
      <c r="P44" s="123">
        <f t="shared" si="15"/>
        <v>1390</v>
      </c>
      <c r="Q44" s="123">
        <f t="shared" si="15"/>
        <v>2748</v>
      </c>
      <c r="R44" s="123">
        <f t="shared" si="15"/>
        <v>111408</v>
      </c>
      <c r="S44" s="123">
        <f t="shared" si="15"/>
        <v>13088</v>
      </c>
      <c r="T44" s="123">
        <f t="shared" si="15"/>
        <v>26346</v>
      </c>
      <c r="U44" s="123">
        <f t="shared" si="15"/>
        <v>231250</v>
      </c>
      <c r="V44" s="123">
        <f t="shared" si="15"/>
        <v>26671</v>
      </c>
      <c r="W44" s="123">
        <f t="shared" si="15"/>
        <v>74167</v>
      </c>
      <c r="X44" s="123">
        <f t="shared" si="15"/>
        <v>429483</v>
      </c>
      <c r="Y44" s="123">
        <f t="shared" si="15"/>
        <v>488101</v>
      </c>
      <c r="Z44" s="123">
        <f t="shared" si="15"/>
        <v>8886</v>
      </c>
      <c r="AA44" s="123">
        <f t="shared" si="15"/>
        <v>1454828</v>
      </c>
    </row>
    <row r="45" spans="1:27" s="65" customFormat="1" x14ac:dyDescent="0.3">
      <c r="A45" s="33" t="s">
        <v>8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2</v>
      </c>
      <c r="H45" s="34">
        <v>0</v>
      </c>
      <c r="I45" s="34">
        <v>0</v>
      </c>
      <c r="J45" s="34">
        <v>0</v>
      </c>
      <c r="K45" s="34">
        <f t="shared" ref="K45:K56" si="16">SUM(B45:J45)</f>
        <v>2</v>
      </c>
      <c r="L45" s="33" t="s">
        <v>8</v>
      </c>
      <c r="M45" s="51">
        <v>87</v>
      </c>
      <c r="N45" s="51">
        <v>271</v>
      </c>
      <c r="O45" s="51">
        <v>1489</v>
      </c>
      <c r="P45" s="51">
        <v>137</v>
      </c>
      <c r="Q45" s="51">
        <v>95</v>
      </c>
      <c r="R45" s="51">
        <v>5283</v>
      </c>
      <c r="S45" s="51">
        <v>438</v>
      </c>
      <c r="T45" s="51">
        <v>745</v>
      </c>
      <c r="U45" s="51">
        <v>4815</v>
      </c>
      <c r="V45" s="51">
        <v>198</v>
      </c>
      <c r="W45" s="51">
        <v>1160</v>
      </c>
      <c r="X45" s="51">
        <v>29140</v>
      </c>
      <c r="Y45" s="51">
        <v>14182</v>
      </c>
      <c r="Z45" s="51">
        <v>370</v>
      </c>
      <c r="AA45" s="51">
        <f>SUM(M45:Z45)</f>
        <v>58410</v>
      </c>
    </row>
    <row r="46" spans="1:27" s="65" customFormat="1" x14ac:dyDescent="0.3">
      <c r="A46" s="33" t="s">
        <v>9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56</v>
      </c>
      <c r="H46" s="34">
        <v>0</v>
      </c>
      <c r="I46" s="34">
        <v>0</v>
      </c>
      <c r="J46" s="34">
        <v>0</v>
      </c>
      <c r="K46" s="34">
        <f t="shared" si="16"/>
        <v>56</v>
      </c>
      <c r="L46" s="33" t="s">
        <v>9</v>
      </c>
      <c r="M46" s="51">
        <v>101</v>
      </c>
      <c r="N46" s="51">
        <v>259</v>
      </c>
      <c r="O46" s="51">
        <v>1098</v>
      </c>
      <c r="P46" s="51">
        <v>44</v>
      </c>
      <c r="Q46" s="51">
        <v>57</v>
      </c>
      <c r="R46" s="51">
        <v>4991</v>
      </c>
      <c r="S46" s="51">
        <v>342</v>
      </c>
      <c r="T46" s="51">
        <v>864</v>
      </c>
      <c r="U46" s="51">
        <v>6123</v>
      </c>
      <c r="V46" s="51">
        <v>290</v>
      </c>
      <c r="W46" s="51">
        <v>1522</v>
      </c>
      <c r="X46" s="51">
        <v>26134</v>
      </c>
      <c r="Y46" s="51">
        <v>14714</v>
      </c>
      <c r="Z46" s="51">
        <v>316</v>
      </c>
      <c r="AA46" s="51">
        <f t="shared" ref="AA46:AA56" si="17">SUM(M46:Z46)</f>
        <v>56855</v>
      </c>
    </row>
    <row r="47" spans="1:27" s="65" customFormat="1" x14ac:dyDescent="0.3">
      <c r="A47" s="33" t="s">
        <v>10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1476</v>
      </c>
      <c r="H47" s="34">
        <v>517</v>
      </c>
      <c r="I47" s="34">
        <v>0</v>
      </c>
      <c r="J47" s="34">
        <v>0</v>
      </c>
      <c r="K47" s="34">
        <f t="shared" si="16"/>
        <v>1993</v>
      </c>
      <c r="L47" s="33" t="s">
        <v>10</v>
      </c>
      <c r="M47" s="51">
        <v>133</v>
      </c>
      <c r="N47" s="51">
        <v>292</v>
      </c>
      <c r="O47" s="51">
        <v>1502</v>
      </c>
      <c r="P47" s="51">
        <v>76</v>
      </c>
      <c r="Q47" s="51">
        <v>71</v>
      </c>
      <c r="R47" s="51">
        <v>6476</v>
      </c>
      <c r="S47" s="51">
        <v>535</v>
      </c>
      <c r="T47" s="51">
        <v>896</v>
      </c>
      <c r="U47" s="51">
        <v>8582</v>
      </c>
      <c r="V47" s="51">
        <v>312</v>
      </c>
      <c r="W47" s="51">
        <v>1966</v>
      </c>
      <c r="X47" s="51">
        <v>30926</v>
      </c>
      <c r="Y47" s="51">
        <v>21536</v>
      </c>
      <c r="Z47" s="51">
        <v>559</v>
      </c>
      <c r="AA47" s="51">
        <f t="shared" si="17"/>
        <v>73862</v>
      </c>
    </row>
    <row r="48" spans="1:27" s="65" customFormat="1" x14ac:dyDescent="0.3">
      <c r="A48" s="33" t="s">
        <v>11</v>
      </c>
      <c r="B48" s="34">
        <v>0</v>
      </c>
      <c r="C48" s="34">
        <v>0</v>
      </c>
      <c r="D48" s="34">
        <v>18889</v>
      </c>
      <c r="E48" s="34">
        <v>6440</v>
      </c>
      <c r="F48" s="34">
        <v>0</v>
      </c>
      <c r="G48" s="34">
        <v>84078</v>
      </c>
      <c r="H48" s="34">
        <v>13513</v>
      </c>
      <c r="I48" s="34">
        <v>0</v>
      </c>
      <c r="J48" s="34">
        <v>0</v>
      </c>
      <c r="K48" s="34">
        <f t="shared" si="16"/>
        <v>122920</v>
      </c>
      <c r="L48" s="33" t="s">
        <v>11</v>
      </c>
      <c r="M48" s="51">
        <v>253</v>
      </c>
      <c r="N48" s="51">
        <v>437</v>
      </c>
      <c r="O48" s="51">
        <v>2201</v>
      </c>
      <c r="P48" s="51">
        <v>123</v>
      </c>
      <c r="Q48" s="51">
        <v>157</v>
      </c>
      <c r="R48" s="51">
        <v>8725</v>
      </c>
      <c r="S48" s="51">
        <v>867</v>
      </c>
      <c r="T48" s="51">
        <v>1378</v>
      </c>
      <c r="U48" s="51">
        <v>11932</v>
      </c>
      <c r="V48" s="51">
        <v>1495</v>
      </c>
      <c r="W48" s="51">
        <v>3810</v>
      </c>
      <c r="X48" s="51">
        <v>37258</v>
      </c>
      <c r="Y48" s="51">
        <v>37062</v>
      </c>
      <c r="Z48" s="51">
        <v>701</v>
      </c>
      <c r="AA48" s="51">
        <f t="shared" si="17"/>
        <v>106399</v>
      </c>
    </row>
    <row r="49" spans="1:27" s="65" customFormat="1" x14ac:dyDescent="0.3">
      <c r="A49" s="33" t="s">
        <v>12</v>
      </c>
      <c r="B49" s="34">
        <v>5581</v>
      </c>
      <c r="C49" s="34">
        <v>0</v>
      </c>
      <c r="D49" s="34">
        <v>119567</v>
      </c>
      <c r="E49" s="34">
        <v>25558</v>
      </c>
      <c r="F49" s="34">
        <v>0</v>
      </c>
      <c r="G49" s="34">
        <v>245501</v>
      </c>
      <c r="H49" s="34">
        <v>45481</v>
      </c>
      <c r="I49" s="34">
        <v>74</v>
      </c>
      <c r="J49" s="34">
        <v>74</v>
      </c>
      <c r="K49" s="34">
        <f t="shared" si="16"/>
        <v>441836</v>
      </c>
      <c r="L49" s="33" t="s">
        <v>12</v>
      </c>
      <c r="M49" s="51">
        <v>342</v>
      </c>
      <c r="N49" s="51">
        <v>563</v>
      </c>
      <c r="O49" s="51">
        <v>2157</v>
      </c>
      <c r="P49" s="51">
        <v>67</v>
      </c>
      <c r="Q49" s="51">
        <v>176</v>
      </c>
      <c r="R49" s="51">
        <v>9025</v>
      </c>
      <c r="S49" s="51">
        <v>907</v>
      </c>
      <c r="T49" s="51">
        <v>2806</v>
      </c>
      <c r="U49" s="51">
        <v>24253</v>
      </c>
      <c r="V49" s="51">
        <v>2959</v>
      </c>
      <c r="W49" s="51">
        <v>5679</v>
      </c>
      <c r="X49" s="51">
        <v>37174</v>
      </c>
      <c r="Y49" s="51">
        <v>55431</v>
      </c>
      <c r="Z49" s="51">
        <v>675</v>
      </c>
      <c r="AA49" s="51">
        <f t="shared" si="17"/>
        <v>142214</v>
      </c>
    </row>
    <row r="50" spans="1:27" s="65" customFormat="1" x14ac:dyDescent="0.3">
      <c r="A50" s="33" t="s">
        <v>13</v>
      </c>
      <c r="B50" s="34">
        <v>17518</v>
      </c>
      <c r="C50" s="34">
        <v>0</v>
      </c>
      <c r="D50" s="34">
        <v>178723</v>
      </c>
      <c r="E50" s="34">
        <v>58644</v>
      </c>
      <c r="F50" s="34">
        <v>0</v>
      </c>
      <c r="G50" s="34">
        <v>369133</v>
      </c>
      <c r="H50" s="34">
        <v>73959</v>
      </c>
      <c r="I50" s="34">
        <v>357</v>
      </c>
      <c r="J50" s="34">
        <v>357</v>
      </c>
      <c r="K50" s="34">
        <f t="shared" si="16"/>
        <v>698691</v>
      </c>
      <c r="L50" s="33" t="s">
        <v>13</v>
      </c>
      <c r="M50" s="51">
        <v>805</v>
      </c>
      <c r="N50" s="51">
        <v>473</v>
      </c>
      <c r="O50" s="51">
        <v>3215</v>
      </c>
      <c r="P50" s="51">
        <v>112</v>
      </c>
      <c r="Q50" s="51">
        <v>383</v>
      </c>
      <c r="R50" s="51">
        <v>11860</v>
      </c>
      <c r="S50" s="51">
        <v>1730</v>
      </c>
      <c r="T50" s="51">
        <v>4101</v>
      </c>
      <c r="U50" s="51">
        <v>36392</v>
      </c>
      <c r="V50" s="51">
        <v>4280</v>
      </c>
      <c r="W50" s="51">
        <v>9903</v>
      </c>
      <c r="X50" s="51">
        <v>40830</v>
      </c>
      <c r="Y50" s="51">
        <v>65683</v>
      </c>
      <c r="Z50" s="51">
        <v>1064</v>
      </c>
      <c r="AA50" s="51">
        <f t="shared" si="17"/>
        <v>180831</v>
      </c>
    </row>
    <row r="51" spans="1:27" s="65" customFormat="1" x14ac:dyDescent="0.3">
      <c r="A51" s="33" t="s">
        <v>14</v>
      </c>
      <c r="B51" s="34">
        <v>19877</v>
      </c>
      <c r="C51" s="34">
        <v>0</v>
      </c>
      <c r="D51" s="34">
        <v>221259</v>
      </c>
      <c r="E51" s="34">
        <v>93689</v>
      </c>
      <c r="F51" s="34">
        <v>0</v>
      </c>
      <c r="G51" s="34">
        <v>461634</v>
      </c>
      <c r="H51" s="34">
        <v>101451</v>
      </c>
      <c r="I51" s="34">
        <v>445</v>
      </c>
      <c r="J51" s="34">
        <v>543</v>
      </c>
      <c r="K51" s="34">
        <f t="shared" si="16"/>
        <v>898898</v>
      </c>
      <c r="L51" s="33" t="s">
        <v>14</v>
      </c>
      <c r="M51" s="51">
        <v>1388</v>
      </c>
      <c r="N51" s="51">
        <v>832</v>
      </c>
      <c r="O51" s="51">
        <v>5460</v>
      </c>
      <c r="P51" s="51">
        <v>275</v>
      </c>
      <c r="Q51" s="51">
        <v>585</v>
      </c>
      <c r="R51" s="51">
        <v>15437</v>
      </c>
      <c r="S51" s="51">
        <v>2750</v>
      </c>
      <c r="T51" s="51">
        <v>4756</v>
      </c>
      <c r="U51" s="51">
        <v>45410</v>
      </c>
      <c r="V51" s="51">
        <v>4687</v>
      </c>
      <c r="W51" s="51">
        <v>15603</v>
      </c>
      <c r="X51" s="51">
        <v>46794</v>
      </c>
      <c r="Y51" s="51">
        <v>66968</v>
      </c>
      <c r="Z51" s="51">
        <v>1253</v>
      </c>
      <c r="AA51" s="51">
        <f t="shared" si="17"/>
        <v>212198</v>
      </c>
    </row>
    <row r="52" spans="1:27" s="65" customFormat="1" x14ac:dyDescent="0.3">
      <c r="A52" s="33" t="s">
        <v>15</v>
      </c>
      <c r="B52" s="34">
        <v>20794</v>
      </c>
      <c r="C52" s="34">
        <v>0</v>
      </c>
      <c r="D52" s="34">
        <v>217179</v>
      </c>
      <c r="E52" s="34">
        <v>97311</v>
      </c>
      <c r="F52" s="34">
        <v>0</v>
      </c>
      <c r="G52" s="34">
        <v>450780</v>
      </c>
      <c r="H52" s="34">
        <v>98246</v>
      </c>
      <c r="I52" s="34">
        <v>0</v>
      </c>
      <c r="J52" s="34">
        <v>366</v>
      </c>
      <c r="K52" s="34">
        <f t="shared" si="16"/>
        <v>884676</v>
      </c>
      <c r="L52" s="33" t="s">
        <v>15</v>
      </c>
      <c r="M52" s="51">
        <v>1087</v>
      </c>
      <c r="N52" s="51">
        <v>879</v>
      </c>
      <c r="O52" s="51">
        <v>5116</v>
      </c>
      <c r="P52" s="51">
        <v>277</v>
      </c>
      <c r="Q52" s="51">
        <v>592</v>
      </c>
      <c r="R52" s="51">
        <v>14969</v>
      </c>
      <c r="S52" s="51">
        <v>2504</v>
      </c>
      <c r="T52" s="51">
        <v>3758</v>
      </c>
      <c r="U52" s="51">
        <v>42558</v>
      </c>
      <c r="V52" s="51">
        <v>4428</v>
      </c>
      <c r="W52" s="51">
        <v>15828</v>
      </c>
      <c r="X52" s="51">
        <v>46243</v>
      </c>
      <c r="Y52" s="51">
        <v>63067</v>
      </c>
      <c r="Z52" s="51">
        <v>1430</v>
      </c>
      <c r="AA52" s="51">
        <f t="shared" si="17"/>
        <v>202736</v>
      </c>
    </row>
    <row r="53" spans="1:27" s="65" customFormat="1" x14ac:dyDescent="0.3">
      <c r="A53" s="33" t="s">
        <v>16</v>
      </c>
      <c r="B53" s="34">
        <v>15969</v>
      </c>
      <c r="C53" s="34">
        <v>0</v>
      </c>
      <c r="D53" s="34">
        <v>179663</v>
      </c>
      <c r="E53" s="34">
        <v>52702</v>
      </c>
      <c r="F53" s="34">
        <v>0</v>
      </c>
      <c r="G53" s="34">
        <v>367991</v>
      </c>
      <c r="H53" s="34">
        <v>70553</v>
      </c>
      <c r="I53" s="34">
        <v>0</v>
      </c>
      <c r="J53" s="34">
        <v>232</v>
      </c>
      <c r="K53" s="34">
        <f t="shared" si="16"/>
        <v>687110</v>
      </c>
      <c r="L53" s="33" t="s">
        <v>16</v>
      </c>
      <c r="M53" s="51">
        <v>813</v>
      </c>
      <c r="N53" s="51">
        <v>812</v>
      </c>
      <c r="O53" s="51">
        <v>3226</v>
      </c>
      <c r="P53" s="51">
        <v>154</v>
      </c>
      <c r="Q53" s="51">
        <v>376</v>
      </c>
      <c r="R53" s="51">
        <v>9820</v>
      </c>
      <c r="S53" s="51">
        <v>1599</v>
      </c>
      <c r="T53" s="51">
        <v>4047</v>
      </c>
      <c r="U53" s="51">
        <v>33130</v>
      </c>
      <c r="V53" s="51">
        <v>4125</v>
      </c>
      <c r="W53" s="51">
        <v>10583</v>
      </c>
      <c r="X53" s="51">
        <v>42294</v>
      </c>
      <c r="Y53" s="51">
        <v>64271</v>
      </c>
      <c r="Z53" s="51">
        <v>1102</v>
      </c>
      <c r="AA53" s="51">
        <f t="shared" si="17"/>
        <v>176352</v>
      </c>
    </row>
    <row r="54" spans="1:27" s="65" customFormat="1" x14ac:dyDescent="0.3">
      <c r="A54" s="33" t="s">
        <v>17</v>
      </c>
      <c r="B54" s="34">
        <v>2073</v>
      </c>
      <c r="C54" s="34">
        <v>0</v>
      </c>
      <c r="D54" s="34">
        <v>91605</v>
      </c>
      <c r="E54" s="34">
        <v>11713</v>
      </c>
      <c r="F54" s="34">
        <v>0</v>
      </c>
      <c r="G54" s="34">
        <v>197564</v>
      </c>
      <c r="H54" s="34">
        <v>26897</v>
      </c>
      <c r="I54" s="34">
        <v>0</v>
      </c>
      <c r="J54" s="34">
        <v>0</v>
      </c>
      <c r="K54" s="34">
        <f t="shared" si="16"/>
        <v>329852</v>
      </c>
      <c r="L54" s="33" t="s">
        <v>17</v>
      </c>
      <c r="M54" s="51">
        <v>386</v>
      </c>
      <c r="N54" s="51">
        <v>460</v>
      </c>
      <c r="O54" s="51">
        <v>1660</v>
      </c>
      <c r="P54" s="51">
        <v>41</v>
      </c>
      <c r="Q54" s="51">
        <v>163</v>
      </c>
      <c r="R54" s="51">
        <v>8335</v>
      </c>
      <c r="S54" s="51">
        <v>720</v>
      </c>
      <c r="T54" s="51">
        <v>1356</v>
      </c>
      <c r="U54" s="51">
        <v>14997</v>
      </c>
      <c r="V54" s="51">
        <v>1995</v>
      </c>
      <c r="W54" s="51">
        <v>4523</v>
      </c>
      <c r="X54" s="51">
        <v>35575</v>
      </c>
      <c r="Y54" s="51">
        <v>49879</v>
      </c>
      <c r="Z54" s="51">
        <v>619</v>
      </c>
      <c r="AA54" s="51">
        <f t="shared" si="17"/>
        <v>120709</v>
      </c>
    </row>
    <row r="55" spans="1:27" s="65" customFormat="1" x14ac:dyDescent="0.3">
      <c r="A55" s="33" t="s">
        <v>18</v>
      </c>
      <c r="B55" s="34">
        <v>0</v>
      </c>
      <c r="C55" s="34">
        <v>0</v>
      </c>
      <c r="D55" s="34">
        <v>78</v>
      </c>
      <c r="E55" s="34">
        <v>0</v>
      </c>
      <c r="F55" s="34">
        <v>0</v>
      </c>
      <c r="G55" s="34">
        <v>606</v>
      </c>
      <c r="H55" s="34">
        <v>566</v>
      </c>
      <c r="I55" s="34">
        <v>0</v>
      </c>
      <c r="J55" s="34">
        <v>0</v>
      </c>
      <c r="K55" s="34">
        <f t="shared" si="16"/>
        <v>1250</v>
      </c>
      <c r="L55" s="33" t="s">
        <v>18</v>
      </c>
      <c r="M55" s="51">
        <v>160</v>
      </c>
      <c r="N55" s="51">
        <v>305</v>
      </c>
      <c r="O55" s="51">
        <v>1411</v>
      </c>
      <c r="P55" s="51">
        <v>49</v>
      </c>
      <c r="Q55" s="51">
        <v>52</v>
      </c>
      <c r="R55" s="51">
        <v>8024</v>
      </c>
      <c r="S55" s="51">
        <v>370</v>
      </c>
      <c r="T55" s="51">
        <v>839</v>
      </c>
      <c r="U55" s="51">
        <v>1366</v>
      </c>
      <c r="V55" s="51">
        <v>983</v>
      </c>
      <c r="W55" s="51">
        <v>1992</v>
      </c>
      <c r="X55" s="51">
        <v>28491</v>
      </c>
      <c r="Y55" s="51">
        <v>20919</v>
      </c>
      <c r="Z55" s="51">
        <v>381</v>
      </c>
      <c r="AA55" s="51">
        <f t="shared" si="17"/>
        <v>65342</v>
      </c>
    </row>
    <row r="56" spans="1:27" s="65" customFormat="1" x14ac:dyDescent="0.3">
      <c r="A56" s="33" t="s">
        <v>19</v>
      </c>
      <c r="B56" s="34">
        <v>0</v>
      </c>
      <c r="C56" s="34">
        <v>0</v>
      </c>
      <c r="D56" s="34">
        <v>3</v>
      </c>
      <c r="E56" s="34">
        <v>0</v>
      </c>
      <c r="F56" s="34">
        <v>0</v>
      </c>
      <c r="G56" s="34">
        <v>152</v>
      </c>
      <c r="H56" s="34">
        <v>0</v>
      </c>
      <c r="I56" s="34">
        <v>0</v>
      </c>
      <c r="J56" s="34">
        <v>0</v>
      </c>
      <c r="K56" s="34">
        <f t="shared" si="16"/>
        <v>155</v>
      </c>
      <c r="L56" s="33" t="s">
        <v>19</v>
      </c>
      <c r="M56" s="51">
        <v>149</v>
      </c>
      <c r="N56" s="51">
        <v>187</v>
      </c>
      <c r="O56" s="51">
        <v>1281</v>
      </c>
      <c r="P56" s="51">
        <v>35</v>
      </c>
      <c r="Q56" s="51">
        <v>41</v>
      </c>
      <c r="R56" s="51">
        <v>8463</v>
      </c>
      <c r="S56" s="51">
        <v>326</v>
      </c>
      <c r="T56" s="51">
        <v>800</v>
      </c>
      <c r="U56" s="51">
        <v>1692</v>
      </c>
      <c r="V56" s="51">
        <v>919</v>
      </c>
      <c r="W56" s="51">
        <v>1598</v>
      </c>
      <c r="X56" s="51">
        <v>28624</v>
      </c>
      <c r="Y56" s="51">
        <v>14389</v>
      </c>
      <c r="Z56" s="51">
        <v>416</v>
      </c>
      <c r="AA56" s="51">
        <f t="shared" si="17"/>
        <v>58920</v>
      </c>
    </row>
    <row r="57" spans="1:27" s="118" customFormat="1" ht="17.100000000000001" customHeight="1" x14ac:dyDescent="0.3">
      <c r="A57" s="124">
        <v>2016</v>
      </c>
      <c r="B57" s="123">
        <f>SUM(B58:B69)</f>
        <v>81322</v>
      </c>
      <c r="C57" s="123">
        <v>0</v>
      </c>
      <c r="D57" s="123">
        <f t="shared" ref="D57:K57" si="18">SUM(D58:D69)</f>
        <v>848682</v>
      </c>
      <c r="E57" s="123">
        <f t="shared" si="18"/>
        <v>301842</v>
      </c>
      <c r="F57" s="123">
        <f t="shared" si="18"/>
        <v>0</v>
      </c>
      <c r="G57" s="123">
        <f t="shared" si="18"/>
        <v>2045555</v>
      </c>
      <c r="H57" s="123">
        <f t="shared" si="18"/>
        <v>389817</v>
      </c>
      <c r="I57" s="123">
        <f t="shared" si="18"/>
        <v>0</v>
      </c>
      <c r="J57" s="123">
        <f t="shared" ref="J57" si="19">SUM(J58:J69)</f>
        <v>0</v>
      </c>
      <c r="K57" s="123">
        <f t="shared" si="18"/>
        <v>3667218</v>
      </c>
      <c r="L57" s="124">
        <v>2016</v>
      </c>
      <c r="M57" s="123">
        <f>SUM(M58:M69)</f>
        <v>5761</v>
      </c>
      <c r="N57" s="123">
        <f t="shared" ref="N57:Z57" si="20">SUM(N58:N69)</f>
        <v>8748</v>
      </c>
      <c r="O57" s="123">
        <f t="shared" si="20"/>
        <v>28699</v>
      </c>
      <c r="P57" s="123">
        <f t="shared" si="20"/>
        <v>1819</v>
      </c>
      <c r="Q57" s="123">
        <f t="shared" si="20"/>
        <v>3339</v>
      </c>
      <c r="R57" s="123">
        <f t="shared" si="20"/>
        <v>101025</v>
      </c>
      <c r="S57" s="123">
        <f t="shared" si="20"/>
        <v>12535</v>
      </c>
      <c r="T57" s="123">
        <f t="shared" si="20"/>
        <v>23685</v>
      </c>
      <c r="U57" s="123">
        <f t="shared" si="20"/>
        <v>189963</v>
      </c>
      <c r="V57" s="123">
        <f t="shared" si="20"/>
        <v>16537</v>
      </c>
      <c r="W57" s="123">
        <f t="shared" si="20"/>
        <v>37872</v>
      </c>
      <c r="X57" s="123">
        <f t="shared" si="20"/>
        <v>421257</v>
      </c>
      <c r="Y57" s="123">
        <f t="shared" si="20"/>
        <v>433598</v>
      </c>
      <c r="Z57" s="123">
        <f t="shared" si="20"/>
        <v>7689</v>
      </c>
      <c r="AA57" s="123">
        <f>SUM(AA58:AA69)</f>
        <v>1292527</v>
      </c>
    </row>
    <row r="58" spans="1:27" s="65" customFormat="1" x14ac:dyDescent="0.3">
      <c r="A58" s="33" t="s">
        <v>8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99</v>
      </c>
      <c r="H58" s="34">
        <v>0</v>
      </c>
      <c r="I58" s="34">
        <v>0</v>
      </c>
      <c r="J58" s="34">
        <v>0</v>
      </c>
      <c r="K58" s="34">
        <v>99</v>
      </c>
      <c r="L58" s="33" t="s">
        <v>8</v>
      </c>
      <c r="M58" s="51">
        <v>212</v>
      </c>
      <c r="N58" s="51">
        <v>564</v>
      </c>
      <c r="O58" s="51">
        <v>1373</v>
      </c>
      <c r="P58" s="51">
        <v>54</v>
      </c>
      <c r="Q58" s="51">
        <v>118</v>
      </c>
      <c r="R58" s="51">
        <v>5585</v>
      </c>
      <c r="S58" s="51">
        <v>700</v>
      </c>
      <c r="T58" s="51">
        <v>745</v>
      </c>
      <c r="U58" s="51">
        <v>2536</v>
      </c>
      <c r="V58" s="51">
        <v>367</v>
      </c>
      <c r="W58" s="51">
        <v>633</v>
      </c>
      <c r="X58" s="51">
        <v>27653</v>
      </c>
      <c r="Y58" s="51">
        <v>14514</v>
      </c>
      <c r="Z58" s="51">
        <v>419</v>
      </c>
      <c r="AA58" s="51">
        <v>55473</v>
      </c>
    </row>
    <row r="59" spans="1:27" s="65" customFormat="1" x14ac:dyDescent="0.3">
      <c r="A59" s="33" t="s">
        <v>9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113</v>
      </c>
      <c r="H59" s="34">
        <v>0</v>
      </c>
      <c r="I59" s="34">
        <v>0</v>
      </c>
      <c r="J59" s="34">
        <v>0</v>
      </c>
      <c r="K59" s="34">
        <v>113</v>
      </c>
      <c r="L59" s="33" t="s">
        <v>9</v>
      </c>
      <c r="M59" s="51">
        <v>169</v>
      </c>
      <c r="N59" s="51">
        <v>527</v>
      </c>
      <c r="O59" s="51">
        <v>1117</v>
      </c>
      <c r="P59" s="51">
        <v>67</v>
      </c>
      <c r="Q59" s="51">
        <v>104</v>
      </c>
      <c r="R59" s="51">
        <v>5242</v>
      </c>
      <c r="S59" s="51">
        <v>696</v>
      </c>
      <c r="T59" s="51">
        <v>763</v>
      </c>
      <c r="U59" s="51">
        <v>2883</v>
      </c>
      <c r="V59" s="51">
        <v>360</v>
      </c>
      <c r="W59" s="51">
        <v>727</v>
      </c>
      <c r="X59" s="51">
        <v>25120</v>
      </c>
      <c r="Y59" s="51">
        <v>16993</v>
      </c>
      <c r="Z59" s="51">
        <v>430</v>
      </c>
      <c r="AA59" s="51">
        <v>55198</v>
      </c>
    </row>
    <row r="60" spans="1:27" s="65" customFormat="1" x14ac:dyDescent="0.3">
      <c r="A60" s="33" t="s">
        <v>10</v>
      </c>
      <c r="B60" s="34">
        <v>0</v>
      </c>
      <c r="C60" s="34">
        <v>0</v>
      </c>
      <c r="D60" s="34">
        <v>266</v>
      </c>
      <c r="E60" s="34">
        <v>0</v>
      </c>
      <c r="F60" s="34">
        <v>0</v>
      </c>
      <c r="G60" s="34">
        <v>3521</v>
      </c>
      <c r="H60" s="34">
        <v>929</v>
      </c>
      <c r="I60" s="34">
        <v>0</v>
      </c>
      <c r="J60" s="34">
        <v>0</v>
      </c>
      <c r="K60" s="34">
        <v>4716</v>
      </c>
      <c r="L60" s="33" t="s">
        <v>10</v>
      </c>
      <c r="M60" s="51">
        <v>204</v>
      </c>
      <c r="N60" s="51">
        <v>583</v>
      </c>
      <c r="O60" s="51">
        <v>1500</v>
      </c>
      <c r="P60" s="51">
        <v>96</v>
      </c>
      <c r="Q60" s="51">
        <v>104</v>
      </c>
      <c r="R60" s="51">
        <v>6647</v>
      </c>
      <c r="S60" s="51">
        <v>871</v>
      </c>
      <c r="T60" s="51">
        <v>905</v>
      </c>
      <c r="U60" s="51">
        <v>4333</v>
      </c>
      <c r="V60" s="51">
        <v>532</v>
      </c>
      <c r="W60" s="51">
        <v>1107</v>
      </c>
      <c r="X60" s="51">
        <v>30467</v>
      </c>
      <c r="Y60" s="51">
        <v>23792</v>
      </c>
      <c r="Z60" s="51">
        <v>467</v>
      </c>
      <c r="AA60" s="51">
        <v>71608</v>
      </c>
    </row>
    <row r="61" spans="1:27" s="65" customFormat="1" x14ac:dyDescent="0.3">
      <c r="A61" s="33" t="s">
        <v>11</v>
      </c>
      <c r="B61" s="34">
        <v>368</v>
      </c>
      <c r="C61" s="34">
        <v>0</v>
      </c>
      <c r="D61" s="34">
        <v>13739</v>
      </c>
      <c r="E61" s="34">
        <v>2930</v>
      </c>
      <c r="F61" s="34">
        <v>0</v>
      </c>
      <c r="G61" s="34">
        <v>63836</v>
      </c>
      <c r="H61" s="34">
        <v>9720</v>
      </c>
      <c r="I61" s="34">
        <v>0</v>
      </c>
      <c r="J61" s="34">
        <v>0</v>
      </c>
      <c r="K61" s="34">
        <v>90593</v>
      </c>
      <c r="L61" s="33" t="s">
        <v>11</v>
      </c>
      <c r="M61" s="51">
        <v>363</v>
      </c>
      <c r="N61" s="51">
        <v>940</v>
      </c>
      <c r="O61" s="51">
        <v>2058</v>
      </c>
      <c r="P61" s="51">
        <v>123</v>
      </c>
      <c r="Q61" s="51">
        <v>201</v>
      </c>
      <c r="R61" s="51">
        <v>8459</v>
      </c>
      <c r="S61" s="51">
        <v>1166</v>
      </c>
      <c r="T61" s="51">
        <v>1319</v>
      </c>
      <c r="U61" s="51">
        <v>10102</v>
      </c>
      <c r="V61" s="51">
        <v>797</v>
      </c>
      <c r="W61" s="51">
        <v>2250</v>
      </c>
      <c r="X61" s="51">
        <v>35497</v>
      </c>
      <c r="Y61" s="51">
        <v>31464</v>
      </c>
      <c r="Z61" s="51">
        <v>498</v>
      </c>
      <c r="AA61" s="51">
        <v>95237</v>
      </c>
    </row>
    <row r="62" spans="1:27" s="65" customFormat="1" x14ac:dyDescent="0.3">
      <c r="A62" s="33" t="s">
        <v>12</v>
      </c>
      <c r="B62" s="34">
        <v>6192</v>
      </c>
      <c r="C62" s="34">
        <v>0</v>
      </c>
      <c r="D62" s="34">
        <v>100867</v>
      </c>
      <c r="E62" s="34">
        <v>21985</v>
      </c>
      <c r="F62" s="34">
        <v>0</v>
      </c>
      <c r="G62" s="34">
        <v>233518</v>
      </c>
      <c r="H62" s="34">
        <v>41621</v>
      </c>
      <c r="I62" s="34">
        <v>0</v>
      </c>
      <c r="J62" s="34">
        <v>0</v>
      </c>
      <c r="K62" s="34">
        <v>404183</v>
      </c>
      <c r="L62" s="33" t="s">
        <v>12</v>
      </c>
      <c r="M62" s="51">
        <v>506</v>
      </c>
      <c r="N62" s="51">
        <v>729</v>
      </c>
      <c r="O62" s="51">
        <v>2336</v>
      </c>
      <c r="P62" s="51">
        <v>133</v>
      </c>
      <c r="Q62" s="51">
        <v>220</v>
      </c>
      <c r="R62" s="51">
        <v>7689</v>
      </c>
      <c r="S62" s="51">
        <v>1379</v>
      </c>
      <c r="T62" s="51">
        <v>1931</v>
      </c>
      <c r="U62" s="51">
        <v>20287</v>
      </c>
      <c r="V62" s="51">
        <v>1547</v>
      </c>
      <c r="W62" s="51">
        <v>3220</v>
      </c>
      <c r="X62" s="51">
        <v>36057</v>
      </c>
      <c r="Y62" s="51">
        <v>47235</v>
      </c>
      <c r="Z62" s="51">
        <v>665</v>
      </c>
      <c r="AA62" s="51">
        <v>123934</v>
      </c>
    </row>
    <row r="63" spans="1:27" s="65" customFormat="1" x14ac:dyDescent="0.3">
      <c r="A63" s="33" t="s">
        <v>13</v>
      </c>
      <c r="B63" s="34">
        <v>14822</v>
      </c>
      <c r="C63" s="34">
        <v>0</v>
      </c>
      <c r="D63" s="34">
        <v>141262</v>
      </c>
      <c r="E63" s="34">
        <v>46327</v>
      </c>
      <c r="F63" s="34">
        <v>0</v>
      </c>
      <c r="G63" s="34">
        <v>339716</v>
      </c>
      <c r="H63" s="34">
        <v>62544</v>
      </c>
      <c r="I63" s="34">
        <v>0</v>
      </c>
      <c r="J63" s="34">
        <v>0</v>
      </c>
      <c r="K63" s="34">
        <v>604671</v>
      </c>
      <c r="L63" s="33" t="s">
        <v>13</v>
      </c>
      <c r="M63" s="51">
        <v>863</v>
      </c>
      <c r="N63" s="51">
        <v>934</v>
      </c>
      <c r="O63" s="51">
        <v>2939</v>
      </c>
      <c r="P63" s="51">
        <v>234</v>
      </c>
      <c r="Q63" s="51">
        <v>403</v>
      </c>
      <c r="R63" s="51">
        <v>9769</v>
      </c>
      <c r="S63" s="51">
        <v>1457</v>
      </c>
      <c r="T63" s="51">
        <v>3736</v>
      </c>
      <c r="U63" s="51">
        <v>29672</v>
      </c>
      <c r="V63" s="51">
        <v>2977</v>
      </c>
      <c r="W63" s="51">
        <v>3784</v>
      </c>
      <c r="X63" s="51">
        <v>39278</v>
      </c>
      <c r="Y63" s="51">
        <v>56877</v>
      </c>
      <c r="Z63" s="51">
        <v>636</v>
      </c>
      <c r="AA63" s="51">
        <v>153559</v>
      </c>
    </row>
    <row r="64" spans="1:27" s="65" customFormat="1" x14ac:dyDescent="0.3">
      <c r="A64" s="33" t="s">
        <v>14</v>
      </c>
      <c r="B64" s="34">
        <v>21041</v>
      </c>
      <c r="C64" s="34">
        <v>0</v>
      </c>
      <c r="D64" s="34">
        <v>190561</v>
      </c>
      <c r="E64" s="34">
        <v>86814</v>
      </c>
      <c r="F64" s="34">
        <v>0</v>
      </c>
      <c r="G64" s="34">
        <v>449803</v>
      </c>
      <c r="H64" s="34">
        <v>95743</v>
      </c>
      <c r="I64" s="34">
        <v>0</v>
      </c>
      <c r="J64" s="34">
        <v>0</v>
      </c>
      <c r="K64" s="34">
        <v>843962</v>
      </c>
      <c r="L64" s="33" t="s">
        <v>14</v>
      </c>
      <c r="M64" s="51">
        <v>1112</v>
      </c>
      <c r="N64" s="51">
        <v>1340</v>
      </c>
      <c r="O64" s="51">
        <v>5379</v>
      </c>
      <c r="P64" s="51">
        <v>298</v>
      </c>
      <c r="Q64" s="51">
        <v>689</v>
      </c>
      <c r="R64" s="51">
        <v>15557</v>
      </c>
      <c r="S64" s="51">
        <v>1797</v>
      </c>
      <c r="T64" s="51">
        <v>4908</v>
      </c>
      <c r="U64" s="51">
        <v>37699</v>
      </c>
      <c r="V64" s="51">
        <v>3151</v>
      </c>
      <c r="W64" s="51">
        <v>4975</v>
      </c>
      <c r="X64" s="51">
        <v>47019</v>
      </c>
      <c r="Y64" s="51">
        <v>60146</v>
      </c>
      <c r="Z64" s="51">
        <v>1252</v>
      </c>
      <c r="AA64" s="51">
        <v>185322</v>
      </c>
    </row>
    <row r="65" spans="1:27" s="65" customFormat="1" x14ac:dyDescent="0.3">
      <c r="A65" s="33" t="s">
        <v>15</v>
      </c>
      <c r="B65" s="34">
        <v>21330</v>
      </c>
      <c r="C65" s="34">
        <v>0</v>
      </c>
      <c r="D65" s="34">
        <v>189592</v>
      </c>
      <c r="E65" s="34">
        <v>93176</v>
      </c>
      <c r="F65" s="34">
        <v>0</v>
      </c>
      <c r="G65" s="34">
        <v>437718</v>
      </c>
      <c r="H65" s="34">
        <v>96867</v>
      </c>
      <c r="I65" s="34">
        <v>0</v>
      </c>
      <c r="J65" s="34">
        <v>0</v>
      </c>
      <c r="K65" s="34">
        <v>838683</v>
      </c>
      <c r="L65" s="33" t="s">
        <v>15</v>
      </c>
      <c r="M65" s="51">
        <v>1196</v>
      </c>
      <c r="N65" s="51">
        <v>1320</v>
      </c>
      <c r="O65" s="51">
        <v>5562</v>
      </c>
      <c r="P65" s="51">
        <v>395</v>
      </c>
      <c r="Q65" s="51">
        <v>695</v>
      </c>
      <c r="R65" s="51">
        <v>15320</v>
      </c>
      <c r="S65" s="51">
        <v>1731</v>
      </c>
      <c r="T65" s="51">
        <v>4821</v>
      </c>
      <c r="U65" s="51">
        <v>33835</v>
      </c>
      <c r="V65" s="51">
        <v>3236</v>
      </c>
      <c r="W65" s="51">
        <v>8843</v>
      </c>
      <c r="X65" s="51">
        <v>50883</v>
      </c>
      <c r="Y65" s="51">
        <v>56741</v>
      </c>
      <c r="Z65" s="51">
        <v>1267</v>
      </c>
      <c r="AA65" s="51">
        <v>185845</v>
      </c>
    </row>
    <row r="66" spans="1:27" s="65" customFormat="1" x14ac:dyDescent="0.3">
      <c r="A66" s="33" t="s">
        <v>16</v>
      </c>
      <c r="B66" s="34">
        <v>16792</v>
      </c>
      <c r="C66" s="34">
        <v>0</v>
      </c>
      <c r="D66" s="34">
        <v>148423</v>
      </c>
      <c r="E66" s="34">
        <v>44120</v>
      </c>
      <c r="F66" s="34">
        <v>0</v>
      </c>
      <c r="G66" s="34">
        <v>346496</v>
      </c>
      <c r="H66" s="34">
        <v>60893</v>
      </c>
      <c r="I66" s="34">
        <v>0</v>
      </c>
      <c r="J66" s="34">
        <v>0</v>
      </c>
      <c r="K66" s="34">
        <v>616724</v>
      </c>
      <c r="L66" s="33" t="s">
        <v>16</v>
      </c>
      <c r="M66" s="51">
        <v>817</v>
      </c>
      <c r="N66" s="51">
        <v>1020</v>
      </c>
      <c r="O66" s="51">
        <v>3026</v>
      </c>
      <c r="P66" s="51">
        <v>184</v>
      </c>
      <c r="Q66" s="51">
        <v>570</v>
      </c>
      <c r="R66" s="51">
        <v>8538</v>
      </c>
      <c r="S66" s="51">
        <v>1434</v>
      </c>
      <c r="T66" s="51">
        <v>3238</v>
      </c>
      <c r="U66" s="51">
        <v>27250</v>
      </c>
      <c r="V66" s="51">
        <v>2729</v>
      </c>
      <c r="W66" s="51">
        <v>6024</v>
      </c>
      <c r="X66" s="51">
        <v>41157</v>
      </c>
      <c r="Y66" s="51">
        <v>57174</v>
      </c>
      <c r="Z66" s="51">
        <v>802</v>
      </c>
      <c r="AA66" s="51">
        <v>153963</v>
      </c>
    </row>
    <row r="67" spans="1:27" s="65" customFormat="1" x14ac:dyDescent="0.3">
      <c r="A67" s="33" t="s">
        <v>17</v>
      </c>
      <c r="B67" s="34">
        <v>777</v>
      </c>
      <c r="C67" s="34">
        <v>0</v>
      </c>
      <c r="D67" s="34">
        <v>63960</v>
      </c>
      <c r="E67" s="34">
        <v>6487</v>
      </c>
      <c r="F67" s="34">
        <v>0</v>
      </c>
      <c r="G67" s="34">
        <v>169395</v>
      </c>
      <c r="H67" s="34">
        <v>21372</v>
      </c>
      <c r="I67" s="34">
        <v>0</v>
      </c>
      <c r="J67" s="34">
        <v>0</v>
      </c>
      <c r="K67" s="34">
        <v>261991</v>
      </c>
      <c r="L67" s="33" t="s">
        <v>17</v>
      </c>
      <c r="M67" s="51">
        <v>103</v>
      </c>
      <c r="N67" s="51">
        <v>204</v>
      </c>
      <c r="O67" s="51">
        <v>999</v>
      </c>
      <c r="P67" s="51">
        <v>45</v>
      </c>
      <c r="Q67" s="51">
        <v>45</v>
      </c>
      <c r="R67" s="51">
        <v>7030</v>
      </c>
      <c r="S67" s="51">
        <v>499</v>
      </c>
      <c r="T67" s="51">
        <v>406</v>
      </c>
      <c r="U67" s="51">
        <v>10619</v>
      </c>
      <c r="V67" s="51">
        <v>182</v>
      </c>
      <c r="W67" s="51">
        <v>3144</v>
      </c>
      <c r="X67" s="51">
        <v>32843</v>
      </c>
      <c r="Y67" s="51">
        <v>37427</v>
      </c>
      <c r="Z67" s="51">
        <v>307</v>
      </c>
      <c r="AA67" s="51">
        <v>93853</v>
      </c>
    </row>
    <row r="68" spans="1:27" s="65" customFormat="1" x14ac:dyDescent="0.3">
      <c r="A68" s="33" t="s">
        <v>18</v>
      </c>
      <c r="B68" s="34">
        <v>0</v>
      </c>
      <c r="C68" s="34">
        <v>0</v>
      </c>
      <c r="D68" s="34">
        <v>12</v>
      </c>
      <c r="E68" s="34">
        <v>0</v>
      </c>
      <c r="F68" s="34">
        <v>0</v>
      </c>
      <c r="G68" s="34">
        <v>1228</v>
      </c>
      <c r="H68" s="34">
        <v>128</v>
      </c>
      <c r="I68" s="34">
        <v>0</v>
      </c>
      <c r="J68" s="34">
        <v>0</v>
      </c>
      <c r="K68" s="34">
        <v>1368</v>
      </c>
      <c r="L68" s="33" t="s">
        <v>18</v>
      </c>
      <c r="M68" s="51">
        <v>118</v>
      </c>
      <c r="N68" s="51">
        <v>267</v>
      </c>
      <c r="O68" s="51">
        <v>1150</v>
      </c>
      <c r="P68" s="51">
        <v>57</v>
      </c>
      <c r="Q68" s="51">
        <v>71</v>
      </c>
      <c r="R68" s="51">
        <v>5291</v>
      </c>
      <c r="S68" s="51">
        <v>367</v>
      </c>
      <c r="T68" s="51">
        <v>395</v>
      </c>
      <c r="U68" s="51">
        <v>5908</v>
      </c>
      <c r="V68" s="51">
        <v>246</v>
      </c>
      <c r="W68" s="51">
        <v>1376</v>
      </c>
      <c r="X68" s="51">
        <v>26775</v>
      </c>
      <c r="Y68" s="51">
        <v>16677</v>
      </c>
      <c r="Z68" s="51">
        <v>302</v>
      </c>
      <c r="AA68" s="51">
        <v>59000</v>
      </c>
    </row>
    <row r="69" spans="1:27" s="65" customFormat="1" x14ac:dyDescent="0.3">
      <c r="A69" s="33" t="s">
        <v>19</v>
      </c>
      <c r="B69" s="34">
        <v>0</v>
      </c>
      <c r="C69" s="34">
        <v>0</v>
      </c>
      <c r="D69" s="34">
        <v>0</v>
      </c>
      <c r="E69" s="34">
        <v>3</v>
      </c>
      <c r="F69" s="34">
        <v>0</v>
      </c>
      <c r="G69" s="34">
        <v>112</v>
      </c>
      <c r="H69" s="34">
        <v>0</v>
      </c>
      <c r="I69" s="34">
        <v>0</v>
      </c>
      <c r="J69" s="34">
        <v>0</v>
      </c>
      <c r="K69" s="34">
        <v>115</v>
      </c>
      <c r="L69" s="33" t="s">
        <v>19</v>
      </c>
      <c r="M69" s="51">
        <v>98</v>
      </c>
      <c r="N69" s="51">
        <v>320</v>
      </c>
      <c r="O69" s="51">
        <v>1260</v>
      </c>
      <c r="P69" s="51">
        <v>133</v>
      </c>
      <c r="Q69" s="51">
        <v>119</v>
      </c>
      <c r="R69" s="51">
        <v>5898</v>
      </c>
      <c r="S69" s="51">
        <v>438</v>
      </c>
      <c r="T69" s="51">
        <v>518</v>
      </c>
      <c r="U69" s="51">
        <v>4839</v>
      </c>
      <c r="V69" s="51">
        <v>413</v>
      </c>
      <c r="W69" s="51">
        <v>1789</v>
      </c>
      <c r="X69" s="51">
        <v>28508</v>
      </c>
      <c r="Y69" s="51">
        <v>14558</v>
      </c>
      <c r="Z69" s="51">
        <v>644</v>
      </c>
      <c r="AA69" s="51">
        <v>59535</v>
      </c>
    </row>
    <row r="70" spans="1:27" s="118" customFormat="1" ht="17.100000000000001" customHeight="1" x14ac:dyDescent="0.3">
      <c r="A70" s="107">
        <v>2015</v>
      </c>
      <c r="B70" s="123">
        <f>SUM(B71:B82)</f>
        <v>78866</v>
      </c>
      <c r="C70" s="123">
        <v>0</v>
      </c>
      <c r="D70" s="123">
        <f t="shared" ref="D70:K70" si="21">SUM(D71:D82)</f>
        <v>970662</v>
      </c>
      <c r="E70" s="123">
        <f t="shared" si="21"/>
        <v>275812</v>
      </c>
      <c r="F70" s="123">
        <f t="shared" si="21"/>
        <v>1462</v>
      </c>
      <c r="G70" s="123">
        <f t="shared" si="21"/>
        <v>1888181</v>
      </c>
      <c r="H70" s="123">
        <f t="shared" si="21"/>
        <v>356443</v>
      </c>
      <c r="I70" s="123">
        <f t="shared" si="21"/>
        <v>0</v>
      </c>
      <c r="J70" s="123">
        <f t="shared" si="21"/>
        <v>0</v>
      </c>
      <c r="K70" s="123">
        <f t="shared" si="21"/>
        <v>3571426</v>
      </c>
      <c r="L70" s="107">
        <v>2015</v>
      </c>
      <c r="M70" s="123">
        <f>SUM(M71:M82)</f>
        <v>6854</v>
      </c>
      <c r="N70" s="123">
        <f t="shared" ref="N70:AA70" si="22">SUM(N71:N82)</f>
        <v>11557</v>
      </c>
      <c r="O70" s="123">
        <f t="shared" si="22"/>
        <v>32281</v>
      </c>
      <c r="P70" s="123">
        <f t="shared" si="22"/>
        <v>2069</v>
      </c>
      <c r="Q70" s="123">
        <f t="shared" si="22"/>
        <v>3846</v>
      </c>
      <c r="R70" s="123">
        <f t="shared" si="22"/>
        <v>97411</v>
      </c>
      <c r="S70" s="123">
        <f t="shared" si="22"/>
        <v>14159</v>
      </c>
      <c r="T70" s="123">
        <f t="shared" si="22"/>
        <v>24531</v>
      </c>
      <c r="U70" s="123">
        <f t="shared" si="22"/>
        <v>153963</v>
      </c>
      <c r="V70" s="123">
        <f t="shared" si="22"/>
        <v>19474</v>
      </c>
      <c r="W70" s="123">
        <f t="shared" si="22"/>
        <v>27218</v>
      </c>
      <c r="X70" s="123">
        <f t="shared" si="22"/>
        <v>392224</v>
      </c>
      <c r="Y70" s="123">
        <f t="shared" si="22"/>
        <v>361525</v>
      </c>
      <c r="Z70" s="123">
        <f t="shared" si="22"/>
        <v>5996</v>
      </c>
      <c r="AA70" s="123">
        <f t="shared" si="22"/>
        <v>1153108</v>
      </c>
    </row>
    <row r="71" spans="1:27" x14ac:dyDescent="0.3">
      <c r="A71" s="33" t="s">
        <v>8</v>
      </c>
      <c r="B71" s="34">
        <v>0</v>
      </c>
      <c r="C71" s="34">
        <v>0</v>
      </c>
      <c r="D71" s="34">
        <v>0</v>
      </c>
      <c r="E71" s="34">
        <v>2</v>
      </c>
      <c r="F71" s="34">
        <v>0</v>
      </c>
      <c r="G71" s="34">
        <v>76</v>
      </c>
      <c r="H71" s="34">
        <v>11</v>
      </c>
      <c r="I71" s="34">
        <v>0</v>
      </c>
      <c r="J71" s="34">
        <v>0</v>
      </c>
      <c r="K71" s="34">
        <v>89</v>
      </c>
      <c r="L71" s="33" t="s">
        <v>8</v>
      </c>
      <c r="M71" s="51">
        <v>300</v>
      </c>
      <c r="N71" s="51">
        <v>606</v>
      </c>
      <c r="O71" s="51">
        <v>1503</v>
      </c>
      <c r="P71" s="51">
        <v>99</v>
      </c>
      <c r="Q71" s="51">
        <v>153</v>
      </c>
      <c r="R71" s="51">
        <v>5895</v>
      </c>
      <c r="S71" s="51">
        <v>714</v>
      </c>
      <c r="T71" s="51">
        <v>839</v>
      </c>
      <c r="U71" s="51">
        <v>2086</v>
      </c>
      <c r="V71" s="51">
        <v>440</v>
      </c>
      <c r="W71" s="51">
        <v>628</v>
      </c>
      <c r="X71" s="51">
        <v>25327</v>
      </c>
      <c r="Y71" s="51">
        <v>5691</v>
      </c>
      <c r="Z71" s="51">
        <v>402</v>
      </c>
      <c r="AA71" s="51">
        <f>SUM(M71:Z71)</f>
        <v>44683</v>
      </c>
    </row>
    <row r="72" spans="1:27" x14ac:dyDescent="0.3">
      <c r="A72" s="33" t="s">
        <v>9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28</v>
      </c>
      <c r="H72" s="34">
        <v>0</v>
      </c>
      <c r="I72" s="34">
        <v>0</v>
      </c>
      <c r="J72" s="34">
        <v>0</v>
      </c>
      <c r="K72" s="34">
        <v>28</v>
      </c>
      <c r="L72" s="33" t="s">
        <v>9</v>
      </c>
      <c r="M72" s="51">
        <v>197</v>
      </c>
      <c r="N72" s="51">
        <v>471</v>
      </c>
      <c r="O72" s="51">
        <v>1144</v>
      </c>
      <c r="P72" s="51">
        <v>68</v>
      </c>
      <c r="Q72" s="51">
        <v>102</v>
      </c>
      <c r="R72" s="51">
        <v>5090</v>
      </c>
      <c r="S72" s="51">
        <v>544</v>
      </c>
      <c r="T72" s="51">
        <v>722</v>
      </c>
      <c r="U72" s="51">
        <v>2187</v>
      </c>
      <c r="V72" s="51">
        <v>390</v>
      </c>
      <c r="W72" s="51">
        <v>707</v>
      </c>
      <c r="X72" s="51">
        <v>21165</v>
      </c>
      <c r="Y72" s="51">
        <v>6577</v>
      </c>
      <c r="Z72" s="51">
        <v>436</v>
      </c>
      <c r="AA72" s="51">
        <f t="shared" ref="AA72:AA82" si="23">SUM(M72:Z72)</f>
        <v>39800</v>
      </c>
    </row>
    <row r="73" spans="1:27" x14ac:dyDescent="0.3">
      <c r="A73" s="33" t="s">
        <v>10</v>
      </c>
      <c r="B73" s="34">
        <v>0</v>
      </c>
      <c r="C73" s="34">
        <v>0</v>
      </c>
      <c r="D73" s="34">
        <v>911</v>
      </c>
      <c r="E73" s="34">
        <v>2</v>
      </c>
      <c r="F73" s="34">
        <v>0</v>
      </c>
      <c r="G73" s="34">
        <v>1576</v>
      </c>
      <c r="H73" s="34">
        <v>176</v>
      </c>
      <c r="I73" s="34">
        <v>0</v>
      </c>
      <c r="J73" s="34">
        <v>0</v>
      </c>
      <c r="K73" s="34">
        <v>2665</v>
      </c>
      <c r="L73" s="33" t="s">
        <v>10</v>
      </c>
      <c r="M73" s="51">
        <v>247</v>
      </c>
      <c r="N73" s="51">
        <v>804</v>
      </c>
      <c r="O73" s="51">
        <v>1630</v>
      </c>
      <c r="P73" s="51">
        <v>110</v>
      </c>
      <c r="Q73" s="51">
        <v>128</v>
      </c>
      <c r="R73" s="51">
        <v>6554</v>
      </c>
      <c r="S73" s="51">
        <v>792</v>
      </c>
      <c r="T73" s="51">
        <v>1011</v>
      </c>
      <c r="U73" s="51">
        <v>3382</v>
      </c>
      <c r="V73" s="51">
        <v>585</v>
      </c>
      <c r="W73" s="51">
        <v>1015</v>
      </c>
      <c r="X73" s="51">
        <v>25716</v>
      </c>
      <c r="Y73" s="51">
        <v>11910</v>
      </c>
      <c r="Z73" s="51">
        <v>481</v>
      </c>
      <c r="AA73" s="51">
        <f t="shared" si="23"/>
        <v>54365</v>
      </c>
    </row>
    <row r="74" spans="1:27" x14ac:dyDescent="0.3">
      <c r="A74" s="33" t="s">
        <v>11</v>
      </c>
      <c r="B74" s="34">
        <v>500</v>
      </c>
      <c r="C74" s="34">
        <v>0</v>
      </c>
      <c r="D74" s="34">
        <v>17299</v>
      </c>
      <c r="E74" s="34">
        <v>1540</v>
      </c>
      <c r="F74" s="34">
        <v>0</v>
      </c>
      <c r="G74" s="34">
        <v>60603</v>
      </c>
      <c r="H74" s="34">
        <v>7495</v>
      </c>
      <c r="I74" s="34">
        <v>0</v>
      </c>
      <c r="J74" s="34">
        <v>0</v>
      </c>
      <c r="K74" s="34">
        <v>87437</v>
      </c>
      <c r="L74" s="33" t="s">
        <v>11</v>
      </c>
      <c r="M74" s="51">
        <v>523</v>
      </c>
      <c r="N74" s="51">
        <v>1026</v>
      </c>
      <c r="O74" s="51">
        <v>2826</v>
      </c>
      <c r="P74" s="51">
        <v>254</v>
      </c>
      <c r="Q74" s="51">
        <v>283</v>
      </c>
      <c r="R74" s="51">
        <v>8351</v>
      </c>
      <c r="S74" s="51">
        <v>1405</v>
      </c>
      <c r="T74" s="51">
        <v>1637</v>
      </c>
      <c r="U74" s="51">
        <v>8263</v>
      </c>
      <c r="V74" s="51">
        <v>1232</v>
      </c>
      <c r="W74" s="51">
        <v>2413</v>
      </c>
      <c r="X74" s="51">
        <v>35380</v>
      </c>
      <c r="Y74" s="51">
        <v>29347</v>
      </c>
      <c r="Z74" s="51">
        <v>536</v>
      </c>
      <c r="AA74" s="51">
        <f t="shared" si="23"/>
        <v>93476</v>
      </c>
    </row>
    <row r="75" spans="1:27" x14ac:dyDescent="0.3">
      <c r="A75" s="33" t="s">
        <v>12</v>
      </c>
      <c r="B75" s="34">
        <v>5735</v>
      </c>
      <c r="C75" s="34">
        <v>0</v>
      </c>
      <c r="D75" s="34">
        <v>128753</v>
      </c>
      <c r="E75" s="34">
        <v>22647</v>
      </c>
      <c r="F75" s="34">
        <v>45</v>
      </c>
      <c r="G75" s="34">
        <v>226113</v>
      </c>
      <c r="H75" s="34">
        <v>37450</v>
      </c>
      <c r="I75" s="34">
        <v>0</v>
      </c>
      <c r="J75" s="34">
        <v>0</v>
      </c>
      <c r="K75" s="34">
        <v>420743</v>
      </c>
      <c r="L75" s="33" t="s">
        <v>12</v>
      </c>
      <c r="M75" s="51">
        <v>638</v>
      </c>
      <c r="N75" s="51">
        <v>1012</v>
      </c>
      <c r="O75" s="51">
        <v>2692</v>
      </c>
      <c r="P75" s="51">
        <v>170</v>
      </c>
      <c r="Q75" s="51">
        <v>391</v>
      </c>
      <c r="R75" s="51">
        <v>8406</v>
      </c>
      <c r="S75" s="51">
        <v>1356</v>
      </c>
      <c r="T75" s="51">
        <v>2657</v>
      </c>
      <c r="U75" s="51">
        <v>16486</v>
      </c>
      <c r="V75" s="51">
        <v>2008</v>
      </c>
      <c r="W75" s="51">
        <v>3758</v>
      </c>
      <c r="X75" s="51">
        <v>34335</v>
      </c>
      <c r="Y75" s="51">
        <v>41593</v>
      </c>
      <c r="Z75" s="51">
        <v>554</v>
      </c>
      <c r="AA75" s="51">
        <f t="shared" si="23"/>
        <v>116056</v>
      </c>
    </row>
    <row r="76" spans="1:27" x14ac:dyDescent="0.3">
      <c r="A76" s="33" t="s">
        <v>13</v>
      </c>
      <c r="B76" s="34">
        <v>15458</v>
      </c>
      <c r="C76" s="34">
        <v>0</v>
      </c>
      <c r="D76" s="34">
        <v>169089</v>
      </c>
      <c r="E76" s="34">
        <v>42292</v>
      </c>
      <c r="F76" s="34">
        <v>302</v>
      </c>
      <c r="G76" s="34">
        <v>316806</v>
      </c>
      <c r="H76" s="34">
        <v>60217</v>
      </c>
      <c r="I76" s="34">
        <v>0</v>
      </c>
      <c r="J76" s="34">
        <v>0</v>
      </c>
      <c r="K76" s="34">
        <v>604164</v>
      </c>
      <c r="L76" s="33" t="s">
        <v>13</v>
      </c>
      <c r="M76" s="51">
        <v>939</v>
      </c>
      <c r="N76" s="51">
        <v>1161</v>
      </c>
      <c r="O76" s="51">
        <v>2868</v>
      </c>
      <c r="P76" s="51">
        <v>205</v>
      </c>
      <c r="Q76" s="51">
        <v>531</v>
      </c>
      <c r="R76" s="51">
        <v>9325</v>
      </c>
      <c r="S76" s="51">
        <v>1732</v>
      </c>
      <c r="T76" s="51">
        <v>3789</v>
      </c>
      <c r="U76" s="51">
        <v>25908</v>
      </c>
      <c r="V76" s="51">
        <v>3292</v>
      </c>
      <c r="W76" s="51">
        <v>3939</v>
      </c>
      <c r="X76" s="51">
        <v>38298</v>
      </c>
      <c r="Y76" s="51">
        <v>51230</v>
      </c>
      <c r="Z76" s="51">
        <v>583</v>
      </c>
      <c r="AA76" s="51">
        <f t="shared" si="23"/>
        <v>143800</v>
      </c>
    </row>
    <row r="77" spans="1:27" x14ac:dyDescent="0.3">
      <c r="A77" s="33" t="s">
        <v>14</v>
      </c>
      <c r="B77" s="34">
        <v>21367</v>
      </c>
      <c r="C77" s="34">
        <v>0</v>
      </c>
      <c r="D77" s="34">
        <v>221746</v>
      </c>
      <c r="E77" s="34">
        <v>78580</v>
      </c>
      <c r="F77" s="34">
        <v>326</v>
      </c>
      <c r="G77" s="34">
        <v>410758</v>
      </c>
      <c r="H77" s="34">
        <v>84856</v>
      </c>
      <c r="I77" s="34">
        <v>0</v>
      </c>
      <c r="J77" s="34">
        <v>0</v>
      </c>
      <c r="K77" s="34">
        <v>817633</v>
      </c>
      <c r="L77" s="33" t="s">
        <v>14</v>
      </c>
      <c r="M77" s="51">
        <v>1223</v>
      </c>
      <c r="N77" s="51">
        <v>1432</v>
      </c>
      <c r="O77" s="51">
        <v>5759</v>
      </c>
      <c r="P77" s="51">
        <v>373</v>
      </c>
      <c r="Q77" s="51">
        <v>711</v>
      </c>
      <c r="R77" s="51">
        <v>13936</v>
      </c>
      <c r="S77" s="51">
        <v>1928</v>
      </c>
      <c r="T77" s="51">
        <v>4062</v>
      </c>
      <c r="U77" s="51">
        <v>32635</v>
      </c>
      <c r="V77" s="51">
        <v>3469</v>
      </c>
      <c r="W77" s="51">
        <v>4280</v>
      </c>
      <c r="X77" s="51">
        <v>46338</v>
      </c>
      <c r="Y77" s="51">
        <v>55211</v>
      </c>
      <c r="Z77" s="51">
        <v>563</v>
      </c>
      <c r="AA77" s="51">
        <f t="shared" si="23"/>
        <v>171920</v>
      </c>
    </row>
    <row r="78" spans="1:27" x14ac:dyDescent="0.3">
      <c r="A78" s="33" t="s">
        <v>15</v>
      </c>
      <c r="B78" s="34">
        <v>20389</v>
      </c>
      <c r="C78" s="34">
        <v>0</v>
      </c>
      <c r="D78" s="34">
        <v>222056</v>
      </c>
      <c r="E78" s="34">
        <v>85532</v>
      </c>
      <c r="F78" s="34">
        <v>466</v>
      </c>
      <c r="G78" s="34">
        <v>419703</v>
      </c>
      <c r="H78" s="34">
        <v>92442</v>
      </c>
      <c r="I78" s="34">
        <v>0</v>
      </c>
      <c r="J78" s="34">
        <v>0</v>
      </c>
      <c r="K78" s="34">
        <v>840588</v>
      </c>
      <c r="L78" s="33" t="s">
        <v>15</v>
      </c>
      <c r="M78" s="51">
        <v>1212</v>
      </c>
      <c r="N78" s="51">
        <v>1463</v>
      </c>
      <c r="O78" s="51">
        <v>6479</v>
      </c>
      <c r="P78" s="51">
        <v>382</v>
      </c>
      <c r="Q78" s="51">
        <v>740</v>
      </c>
      <c r="R78" s="51">
        <v>14632</v>
      </c>
      <c r="S78" s="51">
        <v>1835</v>
      </c>
      <c r="T78" s="51">
        <v>3923</v>
      </c>
      <c r="U78" s="51">
        <v>30067</v>
      </c>
      <c r="V78" s="51">
        <v>3416</v>
      </c>
      <c r="W78" s="51">
        <v>4139</v>
      </c>
      <c r="X78" s="51">
        <v>48255</v>
      </c>
      <c r="Y78" s="51">
        <v>51065</v>
      </c>
      <c r="Z78" s="51">
        <v>572</v>
      </c>
      <c r="AA78" s="51">
        <f t="shared" si="23"/>
        <v>168180</v>
      </c>
    </row>
    <row r="79" spans="1:27" x14ac:dyDescent="0.3">
      <c r="A79" s="33" t="s">
        <v>16</v>
      </c>
      <c r="B79" s="34">
        <v>14801</v>
      </c>
      <c r="C79" s="34">
        <v>0</v>
      </c>
      <c r="D79" s="34">
        <v>156238</v>
      </c>
      <c r="E79" s="34">
        <v>39906</v>
      </c>
      <c r="F79" s="34">
        <v>309</v>
      </c>
      <c r="G79" s="34">
        <v>318483</v>
      </c>
      <c r="H79" s="34">
        <v>56463</v>
      </c>
      <c r="I79" s="34">
        <v>0</v>
      </c>
      <c r="J79" s="34">
        <v>0</v>
      </c>
      <c r="K79" s="34">
        <v>586200</v>
      </c>
      <c r="L79" s="33" t="s">
        <v>16</v>
      </c>
      <c r="M79" s="51">
        <v>842</v>
      </c>
      <c r="N79" s="51">
        <v>1112</v>
      </c>
      <c r="O79" s="51">
        <v>2827</v>
      </c>
      <c r="P79" s="51">
        <v>193</v>
      </c>
      <c r="Q79" s="51">
        <v>409</v>
      </c>
      <c r="R79" s="51">
        <v>7941</v>
      </c>
      <c r="S79" s="51">
        <v>1450</v>
      </c>
      <c r="T79" s="51">
        <v>2927</v>
      </c>
      <c r="U79" s="51">
        <v>20333</v>
      </c>
      <c r="V79" s="51">
        <v>2764</v>
      </c>
      <c r="W79" s="51">
        <v>3311</v>
      </c>
      <c r="X79" s="51">
        <v>35130</v>
      </c>
      <c r="Y79" s="51">
        <v>49337</v>
      </c>
      <c r="Z79" s="51">
        <v>507</v>
      </c>
      <c r="AA79" s="51">
        <f t="shared" si="23"/>
        <v>129083</v>
      </c>
    </row>
    <row r="80" spans="1:27" x14ac:dyDescent="0.3">
      <c r="A80" s="33" t="s">
        <v>17</v>
      </c>
      <c r="B80" s="34">
        <v>616</v>
      </c>
      <c r="C80" s="34">
        <v>0</v>
      </c>
      <c r="D80" s="34">
        <v>54516</v>
      </c>
      <c r="E80" s="34">
        <v>5307</v>
      </c>
      <c r="F80" s="34">
        <v>14</v>
      </c>
      <c r="G80" s="34">
        <v>133286</v>
      </c>
      <c r="H80" s="34">
        <v>17143</v>
      </c>
      <c r="I80" s="34">
        <v>0</v>
      </c>
      <c r="J80" s="34">
        <v>0</v>
      </c>
      <c r="K80" s="34">
        <v>210882</v>
      </c>
      <c r="L80" s="33" t="s">
        <v>17</v>
      </c>
      <c r="M80" s="51">
        <v>335</v>
      </c>
      <c r="N80" s="51">
        <v>1048</v>
      </c>
      <c r="O80" s="51">
        <v>1945</v>
      </c>
      <c r="P80" s="51">
        <v>97</v>
      </c>
      <c r="Q80" s="51">
        <v>131</v>
      </c>
      <c r="R80" s="51">
        <v>6323</v>
      </c>
      <c r="S80" s="51">
        <v>945</v>
      </c>
      <c r="T80" s="51">
        <v>1386</v>
      </c>
      <c r="U80" s="51">
        <v>7994</v>
      </c>
      <c r="V80" s="51">
        <v>1005</v>
      </c>
      <c r="W80" s="51">
        <v>1640</v>
      </c>
      <c r="X80" s="51">
        <v>28842</v>
      </c>
      <c r="Y80" s="51">
        <v>30339</v>
      </c>
      <c r="Z80" s="51">
        <v>522</v>
      </c>
      <c r="AA80" s="51">
        <f t="shared" si="23"/>
        <v>82552</v>
      </c>
    </row>
    <row r="81" spans="1:27" x14ac:dyDescent="0.3">
      <c r="A81" s="33" t="s">
        <v>18</v>
      </c>
      <c r="B81" s="34">
        <v>0</v>
      </c>
      <c r="C81" s="34">
        <v>0</v>
      </c>
      <c r="D81" s="34">
        <v>54</v>
      </c>
      <c r="E81" s="34">
        <v>0</v>
      </c>
      <c r="F81" s="34">
        <v>0</v>
      </c>
      <c r="G81" s="34">
        <v>551</v>
      </c>
      <c r="H81" s="34">
        <v>190</v>
      </c>
      <c r="I81" s="34">
        <v>0</v>
      </c>
      <c r="J81" s="34">
        <v>0</v>
      </c>
      <c r="K81" s="34">
        <v>795</v>
      </c>
      <c r="L81" s="33" t="s">
        <v>18</v>
      </c>
      <c r="M81" s="51">
        <v>230</v>
      </c>
      <c r="N81" s="51">
        <v>653</v>
      </c>
      <c r="O81" s="51">
        <v>1297</v>
      </c>
      <c r="P81" s="51">
        <v>63</v>
      </c>
      <c r="Q81" s="51">
        <v>155</v>
      </c>
      <c r="R81" s="51">
        <v>5421</v>
      </c>
      <c r="S81" s="51">
        <v>765</v>
      </c>
      <c r="T81" s="51">
        <v>864</v>
      </c>
      <c r="U81" s="51">
        <v>2533</v>
      </c>
      <c r="V81" s="51">
        <v>466</v>
      </c>
      <c r="W81" s="51">
        <v>761</v>
      </c>
      <c r="X81" s="51">
        <v>26720</v>
      </c>
      <c r="Y81" s="51">
        <v>16409</v>
      </c>
      <c r="Z81" s="51">
        <v>498</v>
      </c>
      <c r="AA81" s="51">
        <f t="shared" si="23"/>
        <v>56835</v>
      </c>
    </row>
    <row r="82" spans="1:27" x14ac:dyDescent="0.3">
      <c r="A82" s="33" t="s">
        <v>19</v>
      </c>
      <c r="B82" s="34">
        <v>0</v>
      </c>
      <c r="C82" s="34">
        <v>0</v>
      </c>
      <c r="D82" s="34">
        <v>0</v>
      </c>
      <c r="E82" s="34">
        <v>4</v>
      </c>
      <c r="F82" s="34">
        <v>0</v>
      </c>
      <c r="G82" s="34">
        <v>198</v>
      </c>
      <c r="H82" s="34">
        <v>0</v>
      </c>
      <c r="I82" s="34">
        <v>0</v>
      </c>
      <c r="J82" s="34">
        <v>0</v>
      </c>
      <c r="K82" s="34">
        <v>202</v>
      </c>
      <c r="L82" s="33" t="s">
        <v>19</v>
      </c>
      <c r="M82" s="51">
        <v>168</v>
      </c>
      <c r="N82" s="51">
        <v>769</v>
      </c>
      <c r="O82" s="51">
        <v>1311</v>
      </c>
      <c r="P82" s="51">
        <v>55</v>
      </c>
      <c r="Q82" s="51">
        <v>112</v>
      </c>
      <c r="R82" s="51">
        <v>5537</v>
      </c>
      <c r="S82" s="51">
        <v>693</v>
      </c>
      <c r="T82" s="51">
        <v>714</v>
      </c>
      <c r="U82" s="51">
        <v>2089</v>
      </c>
      <c r="V82" s="51">
        <v>407</v>
      </c>
      <c r="W82" s="51">
        <v>627</v>
      </c>
      <c r="X82" s="51">
        <v>26718</v>
      </c>
      <c r="Y82" s="51">
        <v>12816</v>
      </c>
      <c r="Z82" s="51">
        <v>342</v>
      </c>
      <c r="AA82" s="51">
        <f t="shared" si="23"/>
        <v>52358</v>
      </c>
    </row>
    <row r="83" spans="1:27" s="118" customFormat="1" ht="17.100000000000001" customHeight="1" x14ac:dyDescent="0.3">
      <c r="A83" s="107">
        <v>2014</v>
      </c>
      <c r="B83" s="123">
        <f>SUM(B84:B95)</f>
        <v>71986</v>
      </c>
      <c r="C83" s="123">
        <v>0</v>
      </c>
      <c r="D83" s="123">
        <f t="shared" ref="D83:K83" si="24">SUM(D84:D95)</f>
        <v>1011367</v>
      </c>
      <c r="E83" s="123">
        <f t="shared" si="24"/>
        <v>247126</v>
      </c>
      <c r="F83" s="123">
        <f t="shared" si="24"/>
        <v>804</v>
      </c>
      <c r="G83" s="123">
        <f t="shared" si="24"/>
        <v>1926675</v>
      </c>
      <c r="H83" s="123">
        <f t="shared" si="24"/>
        <v>310416</v>
      </c>
      <c r="I83" s="123">
        <f t="shared" si="24"/>
        <v>0</v>
      </c>
      <c r="J83" s="123">
        <f t="shared" si="24"/>
        <v>0</v>
      </c>
      <c r="K83" s="123">
        <f t="shared" si="24"/>
        <v>3568374</v>
      </c>
      <c r="L83" s="107">
        <v>2014</v>
      </c>
      <c r="M83" s="123">
        <f>SUM(M84:M95)</f>
        <v>6671</v>
      </c>
      <c r="N83" s="123">
        <f t="shared" ref="N83:AA83" si="25">SUM(N84:N95)</f>
        <v>11377</v>
      </c>
      <c r="O83" s="123">
        <f t="shared" si="25"/>
        <v>29318</v>
      </c>
      <c r="P83" s="123">
        <f t="shared" si="25"/>
        <v>1654</v>
      </c>
      <c r="Q83" s="123">
        <f t="shared" si="25"/>
        <v>4165</v>
      </c>
      <c r="R83" s="123">
        <f t="shared" si="25"/>
        <v>91265</v>
      </c>
      <c r="S83" s="123">
        <f t="shared" si="25"/>
        <v>14449</v>
      </c>
      <c r="T83" s="123">
        <f t="shared" si="25"/>
        <v>19217</v>
      </c>
      <c r="U83" s="123">
        <f t="shared" si="25"/>
        <v>138529</v>
      </c>
      <c r="V83" s="123">
        <f t="shared" si="25"/>
        <v>14305</v>
      </c>
      <c r="W83" s="123">
        <f t="shared" si="25"/>
        <v>24259</v>
      </c>
      <c r="X83" s="123">
        <f t="shared" si="25"/>
        <v>339902</v>
      </c>
      <c r="Y83" s="123">
        <f t="shared" si="25"/>
        <v>252223</v>
      </c>
      <c r="Z83" s="123">
        <f t="shared" si="25"/>
        <v>6654</v>
      </c>
      <c r="AA83" s="123">
        <f t="shared" si="25"/>
        <v>953988</v>
      </c>
    </row>
    <row r="84" spans="1:27" x14ac:dyDescent="0.3">
      <c r="A84" s="33" t="s">
        <v>8</v>
      </c>
      <c r="B84" s="34">
        <v>0</v>
      </c>
      <c r="C84" s="34">
        <v>0</v>
      </c>
      <c r="D84" s="34">
        <v>2</v>
      </c>
      <c r="E84" s="34">
        <v>0</v>
      </c>
      <c r="F84" s="34">
        <v>0</v>
      </c>
      <c r="G84" s="34">
        <v>989</v>
      </c>
      <c r="H84" s="34">
        <v>0</v>
      </c>
      <c r="I84" s="34">
        <v>0</v>
      </c>
      <c r="J84" s="34">
        <v>0</v>
      </c>
      <c r="K84" s="34">
        <v>991</v>
      </c>
      <c r="L84" s="33" t="s">
        <v>8</v>
      </c>
      <c r="M84" s="52">
        <v>221</v>
      </c>
      <c r="N84" s="52">
        <v>680</v>
      </c>
      <c r="O84" s="51">
        <v>1258</v>
      </c>
      <c r="P84" s="51">
        <v>59</v>
      </c>
      <c r="Q84" s="51">
        <v>126</v>
      </c>
      <c r="R84" s="51">
        <v>5003</v>
      </c>
      <c r="S84" s="51">
        <v>682</v>
      </c>
      <c r="T84" s="51">
        <v>797</v>
      </c>
      <c r="U84" s="51">
        <v>1355</v>
      </c>
      <c r="V84" s="51">
        <v>400</v>
      </c>
      <c r="W84" s="51">
        <v>560</v>
      </c>
      <c r="X84" s="51">
        <v>20092</v>
      </c>
      <c r="Y84" s="51">
        <v>4218</v>
      </c>
      <c r="Z84" s="51">
        <v>411</v>
      </c>
      <c r="AA84" s="51">
        <f>SUM(M84:Z84)</f>
        <v>35862</v>
      </c>
    </row>
    <row r="85" spans="1:27" x14ac:dyDescent="0.3">
      <c r="A85" s="33" t="s">
        <v>9</v>
      </c>
      <c r="B85" s="34">
        <v>0</v>
      </c>
      <c r="C85" s="34">
        <v>0</v>
      </c>
      <c r="D85" s="34">
        <v>0</v>
      </c>
      <c r="E85" s="34">
        <v>0</v>
      </c>
      <c r="F85" s="34">
        <v>0</v>
      </c>
      <c r="G85" s="34">
        <v>1125</v>
      </c>
      <c r="H85" s="34">
        <v>0</v>
      </c>
      <c r="I85" s="34">
        <v>0</v>
      </c>
      <c r="J85" s="34">
        <v>0</v>
      </c>
      <c r="K85" s="34">
        <v>1125</v>
      </c>
      <c r="L85" s="33" t="s">
        <v>9</v>
      </c>
      <c r="M85" s="52">
        <v>181</v>
      </c>
      <c r="N85" s="52">
        <v>675</v>
      </c>
      <c r="O85" s="51">
        <v>1016</v>
      </c>
      <c r="P85" s="51">
        <v>54</v>
      </c>
      <c r="Q85" s="51">
        <v>61</v>
      </c>
      <c r="R85" s="51">
        <v>4804</v>
      </c>
      <c r="S85" s="51">
        <v>658</v>
      </c>
      <c r="T85" s="51">
        <v>766</v>
      </c>
      <c r="U85" s="51">
        <v>1503</v>
      </c>
      <c r="V85" s="51">
        <v>418</v>
      </c>
      <c r="W85" s="51">
        <v>657</v>
      </c>
      <c r="X85" s="51">
        <v>17062</v>
      </c>
      <c r="Y85" s="51">
        <v>4659</v>
      </c>
      <c r="Z85" s="51">
        <v>425</v>
      </c>
      <c r="AA85" s="51">
        <f t="shared" ref="AA85:AA95" si="26">SUM(M85:Z85)</f>
        <v>32939</v>
      </c>
    </row>
    <row r="86" spans="1:27" x14ac:dyDescent="0.3">
      <c r="A86" s="33" t="s">
        <v>10</v>
      </c>
      <c r="B86" s="34">
        <v>0</v>
      </c>
      <c r="C86" s="34">
        <v>0</v>
      </c>
      <c r="D86" s="34">
        <v>0</v>
      </c>
      <c r="E86" s="34">
        <v>0</v>
      </c>
      <c r="F86" s="34">
        <v>0</v>
      </c>
      <c r="G86" s="34">
        <v>1304</v>
      </c>
      <c r="H86" s="34">
        <v>2</v>
      </c>
      <c r="I86" s="34">
        <v>0</v>
      </c>
      <c r="J86" s="34">
        <v>0</v>
      </c>
      <c r="K86" s="34">
        <v>1306</v>
      </c>
      <c r="L86" s="33" t="s">
        <v>10</v>
      </c>
      <c r="M86" s="52">
        <v>214</v>
      </c>
      <c r="N86" s="52">
        <v>731</v>
      </c>
      <c r="O86" s="51">
        <v>1282</v>
      </c>
      <c r="P86" s="51">
        <v>66</v>
      </c>
      <c r="Q86" s="51">
        <v>109</v>
      </c>
      <c r="R86" s="51">
        <v>5686</v>
      </c>
      <c r="S86" s="51">
        <v>739</v>
      </c>
      <c r="T86" s="51">
        <v>821</v>
      </c>
      <c r="U86" s="51">
        <v>2340</v>
      </c>
      <c r="V86" s="51">
        <v>472</v>
      </c>
      <c r="W86" s="51">
        <v>894</v>
      </c>
      <c r="X86" s="51">
        <v>19621</v>
      </c>
      <c r="Y86" s="51">
        <v>8087</v>
      </c>
      <c r="Z86" s="51">
        <v>466</v>
      </c>
      <c r="AA86" s="51">
        <f t="shared" si="26"/>
        <v>41528</v>
      </c>
    </row>
    <row r="87" spans="1:27" x14ac:dyDescent="0.3">
      <c r="A87" s="33" t="s">
        <v>11</v>
      </c>
      <c r="B87" s="34">
        <v>28</v>
      </c>
      <c r="C87" s="34">
        <v>0</v>
      </c>
      <c r="D87" s="34">
        <v>23677</v>
      </c>
      <c r="E87" s="34">
        <v>2232</v>
      </c>
      <c r="F87" s="34">
        <v>0</v>
      </c>
      <c r="G87" s="34">
        <v>58295</v>
      </c>
      <c r="H87" s="34">
        <v>3965</v>
      </c>
      <c r="I87" s="34">
        <v>0</v>
      </c>
      <c r="J87" s="34">
        <v>0</v>
      </c>
      <c r="K87" s="34">
        <v>88197</v>
      </c>
      <c r="L87" s="33" t="s">
        <v>11</v>
      </c>
      <c r="M87" s="52">
        <v>458</v>
      </c>
      <c r="N87" s="52">
        <v>1091</v>
      </c>
      <c r="O87" s="51">
        <v>2235</v>
      </c>
      <c r="P87" s="51">
        <v>148</v>
      </c>
      <c r="Q87" s="51">
        <v>195</v>
      </c>
      <c r="R87" s="51">
        <v>8283</v>
      </c>
      <c r="S87" s="51">
        <v>1440</v>
      </c>
      <c r="T87" s="51">
        <v>1486</v>
      </c>
      <c r="U87" s="51">
        <v>7166</v>
      </c>
      <c r="V87" s="51">
        <v>1064</v>
      </c>
      <c r="W87" s="51">
        <v>2109</v>
      </c>
      <c r="X87" s="51">
        <v>30438</v>
      </c>
      <c r="Y87" s="51">
        <v>18580</v>
      </c>
      <c r="Z87" s="51">
        <v>646</v>
      </c>
      <c r="AA87" s="51">
        <f t="shared" si="26"/>
        <v>75339</v>
      </c>
    </row>
    <row r="88" spans="1:27" x14ac:dyDescent="0.3">
      <c r="A88" s="33" t="s">
        <v>12</v>
      </c>
      <c r="B88" s="34">
        <v>6009</v>
      </c>
      <c r="C88" s="34">
        <v>0</v>
      </c>
      <c r="D88" s="34">
        <v>121974</v>
      </c>
      <c r="E88" s="34">
        <v>18879</v>
      </c>
      <c r="F88" s="34">
        <v>80</v>
      </c>
      <c r="G88" s="34">
        <v>236951</v>
      </c>
      <c r="H88" s="34">
        <v>31988</v>
      </c>
      <c r="I88" s="34">
        <v>0</v>
      </c>
      <c r="J88" s="34">
        <v>0</v>
      </c>
      <c r="K88" s="34">
        <v>415881</v>
      </c>
      <c r="L88" s="33" t="s">
        <v>12</v>
      </c>
      <c r="M88" s="52">
        <v>699</v>
      </c>
      <c r="N88" s="52">
        <v>971</v>
      </c>
      <c r="O88" s="51">
        <v>2581</v>
      </c>
      <c r="P88" s="51">
        <v>172</v>
      </c>
      <c r="Q88" s="51">
        <v>325</v>
      </c>
      <c r="R88" s="51">
        <v>6880</v>
      </c>
      <c r="S88" s="51">
        <v>1426</v>
      </c>
      <c r="T88" s="51">
        <v>1767</v>
      </c>
      <c r="U88" s="51">
        <v>13737</v>
      </c>
      <c r="V88" s="51">
        <v>1358</v>
      </c>
      <c r="W88" s="51">
        <v>2753</v>
      </c>
      <c r="X88" s="51">
        <v>28644</v>
      </c>
      <c r="Y88" s="51">
        <v>29793</v>
      </c>
      <c r="Z88" s="51">
        <v>604</v>
      </c>
      <c r="AA88" s="51">
        <f t="shared" si="26"/>
        <v>91710</v>
      </c>
    </row>
    <row r="89" spans="1:27" x14ac:dyDescent="0.3">
      <c r="A89" s="33" t="s">
        <v>13</v>
      </c>
      <c r="B89" s="34">
        <v>13914</v>
      </c>
      <c r="C89" s="34">
        <v>0</v>
      </c>
      <c r="D89" s="34">
        <v>179351</v>
      </c>
      <c r="E89" s="34">
        <v>39428</v>
      </c>
      <c r="F89" s="34">
        <v>188</v>
      </c>
      <c r="G89" s="34">
        <v>348554</v>
      </c>
      <c r="H89" s="34">
        <v>52445</v>
      </c>
      <c r="I89" s="34">
        <v>0</v>
      </c>
      <c r="J89" s="34">
        <v>0</v>
      </c>
      <c r="K89" s="34">
        <v>633880</v>
      </c>
      <c r="L89" s="33" t="s">
        <v>13</v>
      </c>
      <c r="M89" s="52">
        <v>912</v>
      </c>
      <c r="N89" s="52">
        <v>1101</v>
      </c>
      <c r="O89" s="51">
        <v>2921</v>
      </c>
      <c r="P89" s="51">
        <v>187</v>
      </c>
      <c r="Q89" s="51">
        <v>542</v>
      </c>
      <c r="R89" s="51">
        <v>9093</v>
      </c>
      <c r="S89" s="51">
        <v>1644</v>
      </c>
      <c r="T89" s="51">
        <v>2586</v>
      </c>
      <c r="U89" s="51">
        <v>23341</v>
      </c>
      <c r="V89" s="51">
        <v>2024</v>
      </c>
      <c r="W89" s="51">
        <v>3384</v>
      </c>
      <c r="X89" s="51">
        <v>33471</v>
      </c>
      <c r="Y89" s="51">
        <v>34828</v>
      </c>
      <c r="Z89" s="51">
        <v>636</v>
      </c>
      <c r="AA89" s="51">
        <f t="shared" si="26"/>
        <v>116670</v>
      </c>
    </row>
    <row r="90" spans="1:27" x14ac:dyDescent="0.3">
      <c r="A90" s="33" t="s">
        <v>14</v>
      </c>
      <c r="B90" s="34">
        <v>17932</v>
      </c>
      <c r="C90" s="34">
        <v>0</v>
      </c>
      <c r="D90" s="34">
        <v>225588</v>
      </c>
      <c r="E90" s="34">
        <v>70377</v>
      </c>
      <c r="F90" s="34">
        <v>174</v>
      </c>
      <c r="G90" s="34">
        <v>419790</v>
      </c>
      <c r="H90" s="34">
        <v>78353</v>
      </c>
      <c r="I90" s="34">
        <v>0</v>
      </c>
      <c r="J90" s="34">
        <v>0</v>
      </c>
      <c r="K90" s="34">
        <v>812214</v>
      </c>
      <c r="L90" s="33" t="s">
        <v>14</v>
      </c>
      <c r="M90" s="52">
        <v>1179</v>
      </c>
      <c r="N90" s="52">
        <v>1316</v>
      </c>
      <c r="O90" s="51">
        <v>5287</v>
      </c>
      <c r="P90" s="51">
        <v>251</v>
      </c>
      <c r="Q90" s="51">
        <v>916</v>
      </c>
      <c r="R90" s="51">
        <v>12919</v>
      </c>
      <c r="S90" s="51">
        <v>1925</v>
      </c>
      <c r="T90" s="51">
        <v>2838</v>
      </c>
      <c r="U90" s="51">
        <v>27944</v>
      </c>
      <c r="V90" s="51">
        <v>2464</v>
      </c>
      <c r="W90" s="51">
        <v>3787</v>
      </c>
      <c r="X90" s="51">
        <v>40971</v>
      </c>
      <c r="Y90" s="51">
        <v>39899</v>
      </c>
      <c r="Z90" s="51">
        <v>813</v>
      </c>
      <c r="AA90" s="51">
        <f t="shared" si="26"/>
        <v>142509</v>
      </c>
    </row>
    <row r="91" spans="1:27" x14ac:dyDescent="0.3">
      <c r="A91" s="33" t="s">
        <v>15</v>
      </c>
      <c r="B91" s="34">
        <v>19797</v>
      </c>
      <c r="C91" s="34">
        <v>0</v>
      </c>
      <c r="D91" s="34">
        <v>225576</v>
      </c>
      <c r="E91" s="34">
        <v>77468</v>
      </c>
      <c r="F91" s="34">
        <v>247</v>
      </c>
      <c r="G91" s="34">
        <v>411285</v>
      </c>
      <c r="H91" s="34">
        <v>82207</v>
      </c>
      <c r="I91" s="34">
        <v>0</v>
      </c>
      <c r="J91" s="34">
        <v>0</v>
      </c>
      <c r="K91" s="34">
        <v>816580</v>
      </c>
      <c r="L91" s="33" t="s">
        <v>15</v>
      </c>
      <c r="M91" s="52">
        <v>1177</v>
      </c>
      <c r="N91" s="52">
        <v>1270</v>
      </c>
      <c r="O91" s="51">
        <v>5622</v>
      </c>
      <c r="P91" s="51">
        <v>289</v>
      </c>
      <c r="Q91" s="51">
        <v>889</v>
      </c>
      <c r="R91" s="51">
        <v>13255</v>
      </c>
      <c r="S91" s="51">
        <v>1988</v>
      </c>
      <c r="T91" s="51">
        <v>2882</v>
      </c>
      <c r="U91" s="51">
        <v>29490</v>
      </c>
      <c r="V91" s="51">
        <v>2377</v>
      </c>
      <c r="W91" s="51">
        <v>3846</v>
      </c>
      <c r="X91" s="51">
        <v>40310</v>
      </c>
      <c r="Y91" s="51">
        <v>38748</v>
      </c>
      <c r="Z91" s="51">
        <v>692</v>
      </c>
      <c r="AA91" s="51">
        <f t="shared" si="26"/>
        <v>142835</v>
      </c>
    </row>
    <row r="92" spans="1:27" x14ac:dyDescent="0.3">
      <c r="A92" s="33" t="s">
        <v>16</v>
      </c>
      <c r="B92" s="34">
        <v>13345</v>
      </c>
      <c r="C92" s="34">
        <v>0</v>
      </c>
      <c r="D92" s="34">
        <v>167296</v>
      </c>
      <c r="E92" s="34">
        <v>33584</v>
      </c>
      <c r="F92" s="34">
        <v>115</v>
      </c>
      <c r="G92" s="34">
        <v>310024</v>
      </c>
      <c r="H92" s="34">
        <v>49159</v>
      </c>
      <c r="I92" s="34">
        <v>0</v>
      </c>
      <c r="J92" s="34">
        <v>0</v>
      </c>
      <c r="K92" s="34">
        <v>573523</v>
      </c>
      <c r="L92" s="33" t="s">
        <v>16</v>
      </c>
      <c r="M92" s="52">
        <v>849</v>
      </c>
      <c r="N92" s="52">
        <v>956</v>
      </c>
      <c r="O92" s="51">
        <v>2648</v>
      </c>
      <c r="P92" s="51">
        <v>148</v>
      </c>
      <c r="Q92" s="51">
        <v>502</v>
      </c>
      <c r="R92" s="51">
        <v>8006</v>
      </c>
      <c r="S92" s="51">
        <v>1543</v>
      </c>
      <c r="T92" s="51">
        <v>2392</v>
      </c>
      <c r="U92" s="51">
        <v>20114</v>
      </c>
      <c r="V92" s="51">
        <v>1935</v>
      </c>
      <c r="W92" s="51">
        <v>3021</v>
      </c>
      <c r="X92" s="51">
        <v>34327</v>
      </c>
      <c r="Y92" s="51">
        <v>35395</v>
      </c>
      <c r="Z92" s="51">
        <v>622</v>
      </c>
      <c r="AA92" s="51">
        <f t="shared" si="26"/>
        <v>112458</v>
      </c>
    </row>
    <row r="93" spans="1:27" x14ac:dyDescent="0.3">
      <c r="A93" s="33" t="s">
        <v>17</v>
      </c>
      <c r="B93" s="34">
        <v>961</v>
      </c>
      <c r="C93" s="34">
        <v>0</v>
      </c>
      <c r="D93" s="34">
        <v>67466</v>
      </c>
      <c r="E93" s="34">
        <v>5151</v>
      </c>
      <c r="F93" s="34">
        <v>0</v>
      </c>
      <c r="G93" s="34">
        <v>137703</v>
      </c>
      <c r="H93" s="34">
        <v>12123</v>
      </c>
      <c r="I93" s="34">
        <v>0</v>
      </c>
      <c r="J93" s="34">
        <v>0</v>
      </c>
      <c r="K93" s="34">
        <v>223404</v>
      </c>
      <c r="L93" s="33" t="s">
        <v>17</v>
      </c>
      <c r="M93" s="52">
        <v>351</v>
      </c>
      <c r="N93" s="52">
        <v>997</v>
      </c>
      <c r="O93" s="51">
        <v>1861</v>
      </c>
      <c r="P93" s="51">
        <v>139</v>
      </c>
      <c r="Q93" s="51">
        <v>257</v>
      </c>
      <c r="R93" s="51">
        <v>6757</v>
      </c>
      <c r="S93" s="51">
        <v>1079</v>
      </c>
      <c r="T93" s="51">
        <v>1310</v>
      </c>
      <c r="U93" s="51">
        <v>7726</v>
      </c>
      <c r="V93" s="51">
        <v>962</v>
      </c>
      <c r="W93" s="51">
        <v>1829</v>
      </c>
      <c r="X93" s="51">
        <v>28059</v>
      </c>
      <c r="Y93" s="51">
        <v>24623</v>
      </c>
      <c r="Z93" s="51">
        <v>522</v>
      </c>
      <c r="AA93" s="51">
        <f t="shared" si="26"/>
        <v>76472</v>
      </c>
    </row>
    <row r="94" spans="1:27" x14ac:dyDescent="0.3">
      <c r="A94" s="33" t="s">
        <v>18</v>
      </c>
      <c r="B94" s="34">
        <v>0</v>
      </c>
      <c r="C94" s="34">
        <v>0</v>
      </c>
      <c r="D94" s="34">
        <v>433</v>
      </c>
      <c r="E94" s="34">
        <v>3</v>
      </c>
      <c r="F94" s="34">
        <v>0</v>
      </c>
      <c r="G94" s="34">
        <v>336</v>
      </c>
      <c r="H94" s="34">
        <v>174</v>
      </c>
      <c r="I94" s="34">
        <v>0</v>
      </c>
      <c r="J94" s="34">
        <v>0</v>
      </c>
      <c r="K94" s="34">
        <v>946</v>
      </c>
      <c r="L94" s="33" t="s">
        <v>18</v>
      </c>
      <c r="M94" s="52">
        <v>221</v>
      </c>
      <c r="N94" s="52">
        <v>749</v>
      </c>
      <c r="O94" s="51">
        <v>1310</v>
      </c>
      <c r="P94" s="51">
        <v>98</v>
      </c>
      <c r="Q94" s="51">
        <v>134</v>
      </c>
      <c r="R94" s="51">
        <v>5037</v>
      </c>
      <c r="S94" s="51">
        <v>653</v>
      </c>
      <c r="T94" s="51">
        <v>830</v>
      </c>
      <c r="U94" s="51">
        <v>2121</v>
      </c>
      <c r="V94" s="51">
        <v>432</v>
      </c>
      <c r="W94" s="51">
        <v>732</v>
      </c>
      <c r="X94" s="51">
        <v>23178</v>
      </c>
      <c r="Y94" s="51">
        <v>8258</v>
      </c>
      <c r="Z94" s="51">
        <v>428</v>
      </c>
      <c r="AA94" s="51">
        <f t="shared" si="26"/>
        <v>44181</v>
      </c>
    </row>
    <row r="95" spans="1:27" x14ac:dyDescent="0.3">
      <c r="A95" s="33" t="s">
        <v>19</v>
      </c>
      <c r="B95" s="34">
        <v>0</v>
      </c>
      <c r="C95" s="34">
        <v>0</v>
      </c>
      <c r="D95" s="34">
        <v>4</v>
      </c>
      <c r="E95" s="34">
        <v>4</v>
      </c>
      <c r="F95" s="34">
        <v>0</v>
      </c>
      <c r="G95" s="34">
        <v>319</v>
      </c>
      <c r="H95" s="34">
        <v>0</v>
      </c>
      <c r="I95" s="34">
        <v>0</v>
      </c>
      <c r="J95" s="34">
        <v>0</v>
      </c>
      <c r="K95" s="34">
        <v>327</v>
      </c>
      <c r="L95" s="33" t="s">
        <v>19</v>
      </c>
      <c r="M95" s="52">
        <v>209</v>
      </c>
      <c r="N95" s="52">
        <v>840</v>
      </c>
      <c r="O95" s="51">
        <v>1297</v>
      </c>
      <c r="P95" s="51">
        <v>43</v>
      </c>
      <c r="Q95" s="51">
        <v>109</v>
      </c>
      <c r="R95" s="51">
        <v>5542</v>
      </c>
      <c r="S95" s="51">
        <v>672</v>
      </c>
      <c r="T95" s="51">
        <v>742</v>
      </c>
      <c r="U95" s="51">
        <v>1692</v>
      </c>
      <c r="V95" s="51">
        <v>399</v>
      </c>
      <c r="W95" s="51">
        <v>687</v>
      </c>
      <c r="X95" s="51">
        <v>23729</v>
      </c>
      <c r="Y95" s="51">
        <v>5135</v>
      </c>
      <c r="Z95" s="51">
        <v>389</v>
      </c>
      <c r="AA95" s="51">
        <f t="shared" si="26"/>
        <v>41485</v>
      </c>
    </row>
    <row r="96" spans="1:27" s="118" customFormat="1" ht="17.100000000000001" customHeight="1" x14ac:dyDescent="0.3">
      <c r="A96" s="107">
        <v>2013</v>
      </c>
      <c r="B96" s="123">
        <f>SUM(B97:B108)</f>
        <v>60337</v>
      </c>
      <c r="C96" s="123">
        <v>0</v>
      </c>
      <c r="D96" s="123">
        <f t="shared" ref="D96:K96" si="27">SUM(D97:D108)</f>
        <v>925834</v>
      </c>
      <c r="E96" s="123">
        <f t="shared" si="27"/>
        <v>177540</v>
      </c>
      <c r="F96" s="123">
        <f t="shared" si="27"/>
        <v>751</v>
      </c>
      <c r="G96" s="123">
        <f t="shared" si="27"/>
        <v>1785305</v>
      </c>
      <c r="H96" s="123">
        <f t="shared" si="27"/>
        <v>244449</v>
      </c>
      <c r="I96" s="123">
        <f t="shared" si="27"/>
        <v>0</v>
      </c>
      <c r="J96" s="123">
        <f t="shared" si="27"/>
        <v>0</v>
      </c>
      <c r="K96" s="123">
        <f t="shared" si="27"/>
        <v>3194216</v>
      </c>
      <c r="L96" s="107">
        <v>2013</v>
      </c>
      <c r="M96" s="123">
        <f>SUM(M97:M108)</f>
        <v>5748</v>
      </c>
      <c r="N96" s="123">
        <f t="shared" ref="N96:Z96" si="28">SUM(N97:N108)</f>
        <v>9458</v>
      </c>
      <c r="O96" s="123">
        <f t="shared" si="28"/>
        <v>23126</v>
      </c>
      <c r="P96" s="123">
        <f t="shared" si="28"/>
        <v>1449</v>
      </c>
      <c r="Q96" s="123">
        <f t="shared" si="28"/>
        <v>3898</v>
      </c>
      <c r="R96" s="123">
        <f t="shared" si="28"/>
        <v>85723</v>
      </c>
      <c r="S96" s="123">
        <f t="shared" si="28"/>
        <v>12423</v>
      </c>
      <c r="T96" s="123">
        <f t="shared" si="28"/>
        <v>15220</v>
      </c>
      <c r="U96" s="123">
        <f t="shared" si="28"/>
        <v>110430</v>
      </c>
      <c r="V96" s="123">
        <f t="shared" si="28"/>
        <v>10066</v>
      </c>
      <c r="W96" s="123">
        <f t="shared" si="28"/>
        <v>21475</v>
      </c>
      <c r="X96" s="123">
        <f t="shared" si="28"/>
        <v>309895</v>
      </c>
      <c r="Y96" s="123">
        <f t="shared" si="28"/>
        <v>185378</v>
      </c>
      <c r="Z96" s="123">
        <f t="shared" si="28"/>
        <v>5954</v>
      </c>
      <c r="AA96" s="123">
        <f>SUM(AA97:AA108)</f>
        <v>800243</v>
      </c>
    </row>
    <row r="97" spans="1:27" x14ac:dyDescent="0.3">
      <c r="A97" s="33" t="s">
        <v>8</v>
      </c>
      <c r="B97" s="34">
        <v>0</v>
      </c>
      <c r="C97" s="34">
        <v>0</v>
      </c>
      <c r="D97" s="34">
        <v>0</v>
      </c>
      <c r="E97" s="34">
        <v>0</v>
      </c>
      <c r="F97" s="34">
        <v>0</v>
      </c>
      <c r="G97" s="34">
        <v>474</v>
      </c>
      <c r="H97" s="34">
        <v>0</v>
      </c>
      <c r="I97" s="34">
        <v>0</v>
      </c>
      <c r="J97" s="34">
        <v>0</v>
      </c>
      <c r="K97" s="34">
        <v>474</v>
      </c>
      <c r="L97" s="33" t="s">
        <v>8</v>
      </c>
      <c r="M97" s="51">
        <v>211</v>
      </c>
      <c r="N97" s="51">
        <v>485</v>
      </c>
      <c r="O97" s="51">
        <v>647</v>
      </c>
      <c r="P97" s="51">
        <v>69</v>
      </c>
      <c r="Q97" s="51">
        <v>86</v>
      </c>
      <c r="R97" s="51">
        <v>5209</v>
      </c>
      <c r="S97" s="51">
        <v>614</v>
      </c>
      <c r="T97" s="51">
        <v>668</v>
      </c>
      <c r="U97" s="51">
        <v>1290</v>
      </c>
      <c r="V97" s="51">
        <v>314</v>
      </c>
      <c r="W97" s="51">
        <v>482</v>
      </c>
      <c r="X97" s="51">
        <v>20544</v>
      </c>
      <c r="Y97" s="51">
        <v>2930</v>
      </c>
      <c r="Z97" s="51">
        <v>418</v>
      </c>
      <c r="AA97" s="51">
        <f>SUM(M97:Z97)</f>
        <v>33967</v>
      </c>
    </row>
    <row r="98" spans="1:27" x14ac:dyDescent="0.3">
      <c r="A98" s="33" t="s">
        <v>9</v>
      </c>
      <c r="B98" s="34">
        <v>0</v>
      </c>
      <c r="C98" s="34">
        <v>0</v>
      </c>
      <c r="D98" s="34">
        <v>3</v>
      </c>
      <c r="E98" s="34">
        <v>0</v>
      </c>
      <c r="F98" s="34">
        <v>0</v>
      </c>
      <c r="G98" s="34">
        <v>165</v>
      </c>
      <c r="H98" s="34">
        <v>2</v>
      </c>
      <c r="I98" s="34">
        <v>0</v>
      </c>
      <c r="J98" s="34">
        <v>0</v>
      </c>
      <c r="K98" s="34">
        <v>170</v>
      </c>
      <c r="L98" s="33" t="s">
        <v>9</v>
      </c>
      <c r="M98" s="51">
        <v>155</v>
      </c>
      <c r="N98" s="51">
        <v>476</v>
      </c>
      <c r="O98" s="51">
        <v>907</v>
      </c>
      <c r="P98" s="51">
        <v>53</v>
      </c>
      <c r="Q98" s="51">
        <v>78</v>
      </c>
      <c r="R98" s="51">
        <v>5078</v>
      </c>
      <c r="S98" s="51">
        <v>539</v>
      </c>
      <c r="T98" s="51">
        <v>703</v>
      </c>
      <c r="U98" s="51">
        <v>1565</v>
      </c>
      <c r="V98" s="51">
        <v>493</v>
      </c>
      <c r="W98" s="51">
        <v>742</v>
      </c>
      <c r="X98" s="51">
        <v>17479</v>
      </c>
      <c r="Y98" s="51">
        <v>3523</v>
      </c>
      <c r="Z98" s="51">
        <v>546</v>
      </c>
      <c r="AA98" s="51">
        <f t="shared" ref="AA98:AA108" si="29">SUM(M98:Z98)</f>
        <v>32337</v>
      </c>
    </row>
    <row r="99" spans="1:27" x14ac:dyDescent="0.3">
      <c r="A99" s="33" t="s">
        <v>10</v>
      </c>
      <c r="B99" s="34">
        <v>0</v>
      </c>
      <c r="C99" s="34">
        <v>0</v>
      </c>
      <c r="D99" s="34">
        <v>1764</v>
      </c>
      <c r="E99" s="34">
        <v>0</v>
      </c>
      <c r="F99" s="34">
        <v>0</v>
      </c>
      <c r="G99" s="34">
        <v>3806</v>
      </c>
      <c r="H99" s="34">
        <v>0</v>
      </c>
      <c r="I99" s="34">
        <v>0</v>
      </c>
      <c r="J99" s="34">
        <v>0</v>
      </c>
      <c r="K99" s="34">
        <v>5570</v>
      </c>
      <c r="L99" s="33" t="s">
        <v>10</v>
      </c>
      <c r="M99" s="51">
        <v>212</v>
      </c>
      <c r="N99" s="51">
        <v>531</v>
      </c>
      <c r="O99" s="51">
        <v>1172</v>
      </c>
      <c r="P99" s="51">
        <v>83</v>
      </c>
      <c r="Q99" s="51">
        <v>127</v>
      </c>
      <c r="R99" s="51">
        <v>6171</v>
      </c>
      <c r="S99" s="51">
        <v>640</v>
      </c>
      <c r="T99" s="51">
        <v>882</v>
      </c>
      <c r="U99" s="51">
        <v>2171</v>
      </c>
      <c r="V99" s="51">
        <v>465</v>
      </c>
      <c r="W99" s="51">
        <v>874</v>
      </c>
      <c r="X99" s="51">
        <v>21643</v>
      </c>
      <c r="Y99" s="51">
        <v>5158</v>
      </c>
      <c r="Z99" s="51">
        <v>537</v>
      </c>
      <c r="AA99" s="51">
        <f t="shared" si="29"/>
        <v>40666</v>
      </c>
    </row>
    <row r="100" spans="1:27" x14ac:dyDescent="0.3">
      <c r="A100" s="33" t="s">
        <v>11</v>
      </c>
      <c r="B100" s="34">
        <v>219</v>
      </c>
      <c r="C100" s="34">
        <v>0</v>
      </c>
      <c r="D100" s="34">
        <v>19487</v>
      </c>
      <c r="E100" s="34">
        <v>1133</v>
      </c>
      <c r="F100" s="34">
        <v>0</v>
      </c>
      <c r="G100" s="34">
        <v>47832</v>
      </c>
      <c r="H100" s="34">
        <v>1517</v>
      </c>
      <c r="I100" s="34">
        <v>0</v>
      </c>
      <c r="J100" s="34">
        <v>0</v>
      </c>
      <c r="K100" s="34">
        <v>70188</v>
      </c>
      <c r="L100" s="33" t="s">
        <v>11</v>
      </c>
      <c r="M100" s="51">
        <v>334</v>
      </c>
      <c r="N100" s="51">
        <v>784</v>
      </c>
      <c r="O100" s="51">
        <v>1881</v>
      </c>
      <c r="P100" s="51">
        <v>131</v>
      </c>
      <c r="Q100" s="51">
        <v>206</v>
      </c>
      <c r="R100" s="51">
        <v>7097</v>
      </c>
      <c r="S100" s="51">
        <v>1117</v>
      </c>
      <c r="T100" s="51">
        <v>1362</v>
      </c>
      <c r="U100" s="51">
        <v>5083</v>
      </c>
      <c r="V100" s="51">
        <v>764</v>
      </c>
      <c r="W100" s="51">
        <v>1627</v>
      </c>
      <c r="X100" s="51">
        <v>24789</v>
      </c>
      <c r="Y100" s="51">
        <v>13352</v>
      </c>
      <c r="Z100" s="51">
        <v>565</v>
      </c>
      <c r="AA100" s="51">
        <f t="shared" si="29"/>
        <v>59092</v>
      </c>
    </row>
    <row r="101" spans="1:27" x14ac:dyDescent="0.3">
      <c r="A101" s="33" t="s">
        <v>12</v>
      </c>
      <c r="B101" s="34">
        <v>4799</v>
      </c>
      <c r="C101" s="34">
        <v>0</v>
      </c>
      <c r="D101" s="34">
        <v>112974</v>
      </c>
      <c r="E101" s="34">
        <v>14016</v>
      </c>
      <c r="F101" s="34">
        <v>27</v>
      </c>
      <c r="G101" s="34">
        <v>213553</v>
      </c>
      <c r="H101" s="34">
        <v>25093</v>
      </c>
      <c r="I101" s="34">
        <v>0</v>
      </c>
      <c r="J101" s="34">
        <v>0</v>
      </c>
      <c r="K101" s="34">
        <v>370462</v>
      </c>
      <c r="L101" s="33" t="s">
        <v>12</v>
      </c>
      <c r="M101" s="51">
        <v>444</v>
      </c>
      <c r="N101" s="51">
        <v>818</v>
      </c>
      <c r="O101" s="51">
        <v>2229</v>
      </c>
      <c r="P101" s="51">
        <v>125</v>
      </c>
      <c r="Q101" s="51">
        <v>357</v>
      </c>
      <c r="R101" s="51">
        <v>6877</v>
      </c>
      <c r="S101" s="51">
        <v>1168</v>
      </c>
      <c r="T101" s="51">
        <v>1630</v>
      </c>
      <c r="U101" s="51">
        <v>10502</v>
      </c>
      <c r="V101" s="51">
        <v>1189</v>
      </c>
      <c r="W101" s="51">
        <v>2490</v>
      </c>
      <c r="X101" s="51">
        <v>30184</v>
      </c>
      <c r="Y101" s="51">
        <v>18543</v>
      </c>
      <c r="Z101" s="51">
        <v>482</v>
      </c>
      <c r="AA101" s="51">
        <f t="shared" si="29"/>
        <v>77038</v>
      </c>
    </row>
    <row r="102" spans="1:27" x14ac:dyDescent="0.3">
      <c r="A102" s="33" t="s">
        <v>13</v>
      </c>
      <c r="B102" s="34">
        <v>11647</v>
      </c>
      <c r="C102" s="34">
        <v>0</v>
      </c>
      <c r="D102" s="34">
        <v>168779</v>
      </c>
      <c r="E102" s="34">
        <v>26609</v>
      </c>
      <c r="F102" s="34">
        <v>182</v>
      </c>
      <c r="G102" s="34">
        <v>321688</v>
      </c>
      <c r="H102" s="34">
        <v>43406</v>
      </c>
      <c r="I102" s="34">
        <v>0</v>
      </c>
      <c r="J102" s="34">
        <v>0</v>
      </c>
      <c r="K102" s="34">
        <v>572311</v>
      </c>
      <c r="L102" s="33" t="s">
        <v>13</v>
      </c>
      <c r="M102" s="51">
        <v>765</v>
      </c>
      <c r="N102" s="51">
        <v>916</v>
      </c>
      <c r="O102" s="51">
        <v>2490</v>
      </c>
      <c r="P102" s="51">
        <v>136</v>
      </c>
      <c r="Q102" s="51">
        <v>541</v>
      </c>
      <c r="R102" s="51">
        <v>8347</v>
      </c>
      <c r="S102" s="51">
        <v>1515</v>
      </c>
      <c r="T102" s="51">
        <v>1784</v>
      </c>
      <c r="U102" s="51">
        <v>18159</v>
      </c>
      <c r="V102" s="51">
        <v>1293</v>
      </c>
      <c r="W102" s="51">
        <v>3116</v>
      </c>
      <c r="X102" s="51">
        <v>31781</v>
      </c>
      <c r="Y102" s="51">
        <v>26263</v>
      </c>
      <c r="Z102" s="51">
        <v>472</v>
      </c>
      <c r="AA102" s="51">
        <f t="shared" si="29"/>
        <v>97578</v>
      </c>
    </row>
    <row r="103" spans="1:27" x14ac:dyDescent="0.3">
      <c r="A103" s="33" t="s">
        <v>14</v>
      </c>
      <c r="B103" s="34">
        <v>13397</v>
      </c>
      <c r="C103" s="34">
        <v>0</v>
      </c>
      <c r="D103" s="34">
        <v>205420</v>
      </c>
      <c r="E103" s="34">
        <v>51505</v>
      </c>
      <c r="F103" s="34">
        <v>175</v>
      </c>
      <c r="G103" s="34">
        <v>375682</v>
      </c>
      <c r="H103" s="34">
        <v>61296</v>
      </c>
      <c r="I103" s="34">
        <v>0</v>
      </c>
      <c r="J103" s="34">
        <v>0</v>
      </c>
      <c r="K103" s="34">
        <v>707475</v>
      </c>
      <c r="L103" s="33" t="s">
        <v>14</v>
      </c>
      <c r="M103" s="51">
        <v>1112</v>
      </c>
      <c r="N103" s="51">
        <v>1363</v>
      </c>
      <c r="O103" s="51">
        <v>4058</v>
      </c>
      <c r="P103" s="51">
        <v>268</v>
      </c>
      <c r="Q103" s="51">
        <v>735</v>
      </c>
      <c r="R103" s="51">
        <v>10991</v>
      </c>
      <c r="S103" s="51">
        <v>1905</v>
      </c>
      <c r="T103" s="51">
        <v>1828</v>
      </c>
      <c r="U103" s="51">
        <v>24133</v>
      </c>
      <c r="V103" s="51">
        <v>1387</v>
      </c>
      <c r="W103" s="51">
        <v>3668</v>
      </c>
      <c r="X103" s="51">
        <v>36192</v>
      </c>
      <c r="Y103" s="51">
        <v>30807</v>
      </c>
      <c r="Z103" s="51">
        <v>678</v>
      </c>
      <c r="AA103" s="51">
        <f t="shared" si="29"/>
        <v>119125</v>
      </c>
    </row>
    <row r="104" spans="1:27" x14ac:dyDescent="0.3">
      <c r="A104" s="33" t="s">
        <v>15</v>
      </c>
      <c r="B104" s="34">
        <v>17607</v>
      </c>
      <c r="C104" s="34">
        <v>0</v>
      </c>
      <c r="D104" s="34">
        <v>203633</v>
      </c>
      <c r="E104" s="34">
        <v>56183</v>
      </c>
      <c r="F104" s="34">
        <v>245</v>
      </c>
      <c r="G104" s="34">
        <v>387398</v>
      </c>
      <c r="H104" s="34">
        <v>65319</v>
      </c>
      <c r="I104" s="34">
        <v>0</v>
      </c>
      <c r="J104" s="34">
        <v>0</v>
      </c>
      <c r="K104" s="34">
        <v>730385</v>
      </c>
      <c r="L104" s="33" t="s">
        <v>15</v>
      </c>
      <c r="M104" s="51">
        <v>1169</v>
      </c>
      <c r="N104" s="51">
        <v>1230</v>
      </c>
      <c r="O104" s="51">
        <v>4046</v>
      </c>
      <c r="P104" s="51">
        <v>221</v>
      </c>
      <c r="Q104" s="51">
        <v>764</v>
      </c>
      <c r="R104" s="51">
        <v>11472</v>
      </c>
      <c r="S104" s="51">
        <v>1863</v>
      </c>
      <c r="T104" s="51">
        <v>1833</v>
      </c>
      <c r="U104" s="51">
        <v>24288</v>
      </c>
      <c r="V104" s="51">
        <v>1343</v>
      </c>
      <c r="W104" s="51">
        <v>3466</v>
      </c>
      <c r="X104" s="51">
        <v>34552</v>
      </c>
      <c r="Y104" s="51">
        <v>31597</v>
      </c>
      <c r="Z104" s="51">
        <v>599</v>
      </c>
      <c r="AA104" s="51">
        <f t="shared" si="29"/>
        <v>118443</v>
      </c>
    </row>
    <row r="105" spans="1:27" x14ac:dyDescent="0.3">
      <c r="A105" s="33" t="s">
        <v>16</v>
      </c>
      <c r="B105" s="34">
        <v>11972</v>
      </c>
      <c r="C105" s="34">
        <v>0</v>
      </c>
      <c r="D105" s="34">
        <v>156405</v>
      </c>
      <c r="E105" s="34">
        <v>25746</v>
      </c>
      <c r="F105" s="34">
        <v>122</v>
      </c>
      <c r="G105" s="34">
        <v>312368</v>
      </c>
      <c r="H105" s="34">
        <v>39767</v>
      </c>
      <c r="I105" s="34">
        <v>0</v>
      </c>
      <c r="J105" s="34">
        <v>0</v>
      </c>
      <c r="K105" s="34">
        <v>546380</v>
      </c>
      <c r="L105" s="33" t="s">
        <v>16</v>
      </c>
      <c r="M105" s="51">
        <v>690</v>
      </c>
      <c r="N105" s="51">
        <v>870</v>
      </c>
      <c r="O105" s="51">
        <v>2237</v>
      </c>
      <c r="P105" s="51">
        <v>141</v>
      </c>
      <c r="Q105" s="51">
        <v>541</v>
      </c>
      <c r="R105" s="51">
        <v>8234</v>
      </c>
      <c r="S105" s="51">
        <v>1279</v>
      </c>
      <c r="T105" s="51">
        <v>1699</v>
      </c>
      <c r="U105" s="51">
        <v>15235</v>
      </c>
      <c r="V105" s="51">
        <v>1235</v>
      </c>
      <c r="W105" s="51">
        <v>2605</v>
      </c>
      <c r="X105" s="51">
        <v>30053</v>
      </c>
      <c r="Y105" s="51">
        <v>27555</v>
      </c>
      <c r="Z105" s="51">
        <v>468</v>
      </c>
      <c r="AA105" s="51">
        <f t="shared" si="29"/>
        <v>92842</v>
      </c>
    </row>
    <row r="106" spans="1:27" x14ac:dyDescent="0.3">
      <c r="A106" s="33" t="s">
        <v>17</v>
      </c>
      <c r="B106" s="34">
        <v>696</v>
      </c>
      <c r="C106" s="34">
        <v>0</v>
      </c>
      <c r="D106" s="34">
        <v>57290</v>
      </c>
      <c r="E106" s="34">
        <v>2340</v>
      </c>
      <c r="F106" s="34">
        <v>0</v>
      </c>
      <c r="G106" s="34">
        <v>120614</v>
      </c>
      <c r="H106" s="34">
        <v>8019</v>
      </c>
      <c r="I106" s="34">
        <v>0</v>
      </c>
      <c r="J106" s="34">
        <v>0</v>
      </c>
      <c r="K106" s="34">
        <v>188959</v>
      </c>
      <c r="L106" s="33" t="s">
        <v>17</v>
      </c>
      <c r="M106" s="51">
        <v>269</v>
      </c>
      <c r="N106" s="51">
        <v>860</v>
      </c>
      <c r="O106" s="51">
        <v>1389</v>
      </c>
      <c r="P106" s="51">
        <v>112</v>
      </c>
      <c r="Q106" s="51">
        <v>263</v>
      </c>
      <c r="R106" s="51">
        <v>6418</v>
      </c>
      <c r="S106" s="51">
        <v>785</v>
      </c>
      <c r="T106" s="51">
        <v>1305</v>
      </c>
      <c r="U106" s="51">
        <v>5348</v>
      </c>
      <c r="V106" s="51">
        <v>772</v>
      </c>
      <c r="W106" s="51">
        <v>1335</v>
      </c>
      <c r="X106" s="51">
        <v>25174</v>
      </c>
      <c r="Y106" s="51">
        <v>17190</v>
      </c>
      <c r="Z106" s="51">
        <v>399</v>
      </c>
      <c r="AA106" s="51">
        <f t="shared" si="29"/>
        <v>61619</v>
      </c>
    </row>
    <row r="107" spans="1:27" x14ac:dyDescent="0.3">
      <c r="A107" s="33" t="s">
        <v>18</v>
      </c>
      <c r="B107" s="34">
        <v>0</v>
      </c>
      <c r="C107" s="34">
        <v>0</v>
      </c>
      <c r="D107" s="34">
        <v>79</v>
      </c>
      <c r="E107" s="34">
        <v>0</v>
      </c>
      <c r="F107" s="34">
        <v>0</v>
      </c>
      <c r="G107" s="34">
        <v>906</v>
      </c>
      <c r="H107" s="34">
        <v>30</v>
      </c>
      <c r="I107" s="34">
        <v>0</v>
      </c>
      <c r="J107" s="34">
        <v>0</v>
      </c>
      <c r="K107" s="34">
        <v>1015</v>
      </c>
      <c r="L107" s="33" t="s">
        <v>18</v>
      </c>
      <c r="M107" s="51">
        <v>177</v>
      </c>
      <c r="N107" s="51">
        <v>491</v>
      </c>
      <c r="O107" s="51">
        <v>997</v>
      </c>
      <c r="P107" s="51">
        <v>48</v>
      </c>
      <c r="Q107" s="51">
        <v>122</v>
      </c>
      <c r="R107" s="51">
        <v>4642</v>
      </c>
      <c r="S107" s="51">
        <v>448</v>
      </c>
      <c r="T107" s="51">
        <v>761</v>
      </c>
      <c r="U107" s="51">
        <v>1511</v>
      </c>
      <c r="V107" s="51">
        <v>363</v>
      </c>
      <c r="W107" s="51">
        <v>570</v>
      </c>
      <c r="X107" s="51">
        <v>17905</v>
      </c>
      <c r="Y107" s="51">
        <v>4837</v>
      </c>
      <c r="Z107" s="51">
        <v>323</v>
      </c>
      <c r="AA107" s="51">
        <f t="shared" si="29"/>
        <v>33195</v>
      </c>
    </row>
    <row r="108" spans="1:27" x14ac:dyDescent="0.3">
      <c r="A108" s="33" t="s">
        <v>19</v>
      </c>
      <c r="B108" s="34">
        <v>0</v>
      </c>
      <c r="C108" s="34">
        <v>0</v>
      </c>
      <c r="D108" s="34">
        <v>0</v>
      </c>
      <c r="E108" s="34">
        <v>8</v>
      </c>
      <c r="F108" s="34">
        <v>0</v>
      </c>
      <c r="G108" s="34">
        <v>819</v>
      </c>
      <c r="H108" s="34">
        <v>0</v>
      </c>
      <c r="I108" s="34">
        <v>0</v>
      </c>
      <c r="J108" s="34">
        <v>0</v>
      </c>
      <c r="K108" s="34">
        <v>827</v>
      </c>
      <c r="L108" s="33" t="s">
        <v>19</v>
      </c>
      <c r="M108" s="51">
        <v>210</v>
      </c>
      <c r="N108" s="51">
        <v>634</v>
      </c>
      <c r="O108" s="51">
        <v>1073</v>
      </c>
      <c r="P108" s="51">
        <v>62</v>
      </c>
      <c r="Q108" s="51">
        <v>78</v>
      </c>
      <c r="R108" s="51">
        <v>5187</v>
      </c>
      <c r="S108" s="51">
        <v>550</v>
      </c>
      <c r="T108" s="51">
        <v>765</v>
      </c>
      <c r="U108" s="51">
        <v>1145</v>
      </c>
      <c r="V108" s="51">
        <v>448</v>
      </c>
      <c r="W108" s="51">
        <v>500</v>
      </c>
      <c r="X108" s="51">
        <v>19599</v>
      </c>
      <c r="Y108" s="51">
        <v>3623</v>
      </c>
      <c r="Z108" s="51">
        <v>467</v>
      </c>
      <c r="AA108" s="51">
        <f t="shared" si="29"/>
        <v>34341</v>
      </c>
    </row>
    <row r="109" spans="1:27" s="118" customFormat="1" ht="17.100000000000001" customHeight="1" x14ac:dyDescent="0.3">
      <c r="A109" s="107">
        <v>2012</v>
      </c>
      <c r="B109" s="123">
        <f>SUM(B110:B121)</f>
        <v>59845</v>
      </c>
      <c r="C109" s="123">
        <v>0</v>
      </c>
      <c r="D109" s="123">
        <f t="shared" ref="D109:K109" si="30">SUM(D110:D121)</f>
        <v>802760</v>
      </c>
      <c r="E109" s="123">
        <f t="shared" si="30"/>
        <v>140131</v>
      </c>
      <c r="F109" s="123">
        <f t="shared" si="30"/>
        <v>455</v>
      </c>
      <c r="G109" s="123">
        <f t="shared" si="30"/>
        <v>1606843</v>
      </c>
      <c r="H109" s="123">
        <f t="shared" si="30"/>
        <v>200271</v>
      </c>
      <c r="I109" s="123">
        <f t="shared" si="30"/>
        <v>0</v>
      </c>
      <c r="J109" s="123">
        <f t="shared" si="30"/>
        <v>0</v>
      </c>
      <c r="K109" s="123">
        <f t="shared" si="30"/>
        <v>2810305</v>
      </c>
      <c r="L109" s="107">
        <v>2012</v>
      </c>
      <c r="M109" s="123">
        <f>SUM(M110:M121)</f>
        <v>6080</v>
      </c>
      <c r="N109" s="123">
        <f t="shared" ref="N109:AA109" si="31">SUM(N110:N121)</f>
        <v>9028</v>
      </c>
      <c r="O109" s="123">
        <f t="shared" si="31"/>
        <v>24442</v>
      </c>
      <c r="P109" s="123">
        <f t="shared" si="31"/>
        <v>1764</v>
      </c>
      <c r="Q109" s="123">
        <f t="shared" si="31"/>
        <v>3953</v>
      </c>
      <c r="R109" s="123">
        <f t="shared" si="31"/>
        <v>93412</v>
      </c>
      <c r="S109" s="123">
        <f t="shared" si="31"/>
        <v>13561</v>
      </c>
      <c r="T109" s="123">
        <f t="shared" si="31"/>
        <v>16608</v>
      </c>
      <c r="U109" s="123">
        <f t="shared" si="31"/>
        <v>106254</v>
      </c>
      <c r="V109" s="123">
        <f t="shared" si="31"/>
        <v>9982</v>
      </c>
      <c r="W109" s="123">
        <f t="shared" si="31"/>
        <v>20417</v>
      </c>
      <c r="X109" s="123">
        <f t="shared" si="31"/>
        <v>294635</v>
      </c>
      <c r="Y109" s="123">
        <f t="shared" si="31"/>
        <v>166786</v>
      </c>
      <c r="Z109" s="123">
        <f t="shared" si="31"/>
        <v>4818</v>
      </c>
      <c r="AA109" s="123">
        <f t="shared" si="31"/>
        <v>771740</v>
      </c>
    </row>
    <row r="110" spans="1:27" x14ac:dyDescent="0.3">
      <c r="A110" s="33" t="s">
        <v>8</v>
      </c>
      <c r="B110" s="34">
        <v>0</v>
      </c>
      <c r="C110" s="34">
        <v>0</v>
      </c>
      <c r="D110" s="34">
        <v>0</v>
      </c>
      <c r="E110" s="34">
        <v>0</v>
      </c>
      <c r="F110" s="34">
        <v>0</v>
      </c>
      <c r="G110" s="34">
        <v>1079</v>
      </c>
      <c r="H110" s="34">
        <v>0</v>
      </c>
      <c r="I110" s="34">
        <v>0</v>
      </c>
      <c r="J110" s="34">
        <v>0</v>
      </c>
      <c r="K110" s="34">
        <v>1079</v>
      </c>
      <c r="L110" s="33" t="s">
        <v>8</v>
      </c>
      <c r="M110" s="51">
        <v>287</v>
      </c>
      <c r="N110" s="51">
        <v>541</v>
      </c>
      <c r="O110" s="51">
        <v>1322</v>
      </c>
      <c r="P110" s="51">
        <v>74</v>
      </c>
      <c r="Q110" s="51">
        <v>126</v>
      </c>
      <c r="R110" s="51">
        <v>6349</v>
      </c>
      <c r="S110" s="51">
        <v>774</v>
      </c>
      <c r="T110" s="51">
        <v>947</v>
      </c>
      <c r="U110" s="51">
        <v>1615</v>
      </c>
      <c r="V110" s="51">
        <v>406</v>
      </c>
      <c r="W110" s="51">
        <v>577</v>
      </c>
      <c r="X110" s="51">
        <v>20974</v>
      </c>
      <c r="Y110" s="51">
        <v>3074</v>
      </c>
      <c r="Z110" s="51">
        <v>265</v>
      </c>
      <c r="AA110" s="51">
        <f>SUM(M110:Z110)</f>
        <v>37331</v>
      </c>
    </row>
    <row r="111" spans="1:27" x14ac:dyDescent="0.3">
      <c r="A111" s="33" t="s">
        <v>9</v>
      </c>
      <c r="B111" s="34">
        <v>0</v>
      </c>
      <c r="C111" s="34">
        <v>0</v>
      </c>
      <c r="D111" s="34">
        <v>0</v>
      </c>
      <c r="E111" s="34">
        <v>0</v>
      </c>
      <c r="F111" s="34">
        <v>0</v>
      </c>
      <c r="G111" s="34">
        <v>718</v>
      </c>
      <c r="H111" s="34">
        <v>0</v>
      </c>
      <c r="I111" s="34">
        <v>0</v>
      </c>
      <c r="J111" s="34">
        <v>0</v>
      </c>
      <c r="K111" s="34">
        <v>718</v>
      </c>
      <c r="L111" s="33" t="s">
        <v>9</v>
      </c>
      <c r="M111" s="51">
        <v>193</v>
      </c>
      <c r="N111" s="51">
        <v>487</v>
      </c>
      <c r="O111" s="51">
        <v>1130</v>
      </c>
      <c r="P111" s="51">
        <v>108</v>
      </c>
      <c r="Q111" s="51">
        <v>129</v>
      </c>
      <c r="R111" s="51">
        <v>5735</v>
      </c>
      <c r="S111" s="51">
        <v>710</v>
      </c>
      <c r="T111" s="51">
        <v>979</v>
      </c>
      <c r="U111" s="51">
        <v>1917</v>
      </c>
      <c r="V111" s="51">
        <v>500</v>
      </c>
      <c r="W111" s="51">
        <v>622</v>
      </c>
      <c r="X111" s="51">
        <v>17700</v>
      </c>
      <c r="Y111" s="51">
        <v>3100</v>
      </c>
      <c r="Z111" s="51">
        <v>319</v>
      </c>
      <c r="AA111" s="51">
        <f t="shared" ref="AA111:AA121" si="32">SUM(M111:Z111)</f>
        <v>33629</v>
      </c>
    </row>
    <row r="112" spans="1:27" x14ac:dyDescent="0.3">
      <c r="A112" s="33" t="s">
        <v>10</v>
      </c>
      <c r="B112" s="34">
        <v>0</v>
      </c>
      <c r="C112" s="34">
        <v>0</v>
      </c>
      <c r="D112" s="34">
        <v>1646</v>
      </c>
      <c r="E112" s="34">
        <v>0</v>
      </c>
      <c r="F112" s="34">
        <v>0</v>
      </c>
      <c r="G112" s="34">
        <v>3380</v>
      </c>
      <c r="H112" s="34">
        <v>5</v>
      </c>
      <c r="I112" s="34">
        <v>0</v>
      </c>
      <c r="J112" s="34">
        <v>0</v>
      </c>
      <c r="K112" s="34">
        <v>5031</v>
      </c>
      <c r="L112" s="33" t="s">
        <v>10</v>
      </c>
      <c r="M112" s="51">
        <v>290</v>
      </c>
      <c r="N112" s="51">
        <v>625</v>
      </c>
      <c r="O112" s="51">
        <v>1520</v>
      </c>
      <c r="P112" s="51">
        <v>122</v>
      </c>
      <c r="Q112" s="51">
        <v>136</v>
      </c>
      <c r="R112" s="51">
        <v>6402</v>
      </c>
      <c r="S112" s="51">
        <v>783</v>
      </c>
      <c r="T112" s="51">
        <v>1168</v>
      </c>
      <c r="U112" s="51">
        <v>2598</v>
      </c>
      <c r="V112" s="51">
        <v>609</v>
      </c>
      <c r="W112" s="51">
        <v>1049</v>
      </c>
      <c r="X112" s="51">
        <v>20312</v>
      </c>
      <c r="Y112" s="51">
        <v>5954</v>
      </c>
      <c r="Z112" s="51">
        <v>435</v>
      </c>
      <c r="AA112" s="51">
        <f t="shared" si="32"/>
        <v>42003</v>
      </c>
    </row>
    <row r="113" spans="1:27" x14ac:dyDescent="0.3">
      <c r="A113" s="33" t="s">
        <v>11</v>
      </c>
      <c r="B113" s="34">
        <v>167</v>
      </c>
      <c r="C113" s="34">
        <v>0</v>
      </c>
      <c r="D113" s="34">
        <v>17227</v>
      </c>
      <c r="E113" s="34">
        <v>257</v>
      </c>
      <c r="F113" s="34">
        <v>0</v>
      </c>
      <c r="G113" s="34">
        <v>62892</v>
      </c>
      <c r="H113" s="34">
        <v>1093</v>
      </c>
      <c r="I113" s="34">
        <v>0</v>
      </c>
      <c r="J113" s="34">
        <v>0</v>
      </c>
      <c r="K113" s="34">
        <v>81636</v>
      </c>
      <c r="L113" s="33" t="s">
        <v>11</v>
      </c>
      <c r="M113" s="51">
        <v>458</v>
      </c>
      <c r="N113" s="51">
        <v>475</v>
      </c>
      <c r="O113" s="51">
        <v>1971</v>
      </c>
      <c r="P113" s="51">
        <v>159</v>
      </c>
      <c r="Q113" s="51">
        <v>223</v>
      </c>
      <c r="R113" s="51">
        <v>8715</v>
      </c>
      <c r="S113" s="51">
        <v>1298</v>
      </c>
      <c r="T113" s="51">
        <v>614</v>
      </c>
      <c r="U113" s="51">
        <v>6107</v>
      </c>
      <c r="V113" s="51">
        <v>756</v>
      </c>
      <c r="W113" s="51">
        <v>1633</v>
      </c>
      <c r="X113" s="51">
        <v>27239</v>
      </c>
      <c r="Y113" s="51">
        <v>13133</v>
      </c>
      <c r="Z113" s="51">
        <v>475</v>
      </c>
      <c r="AA113" s="51">
        <f t="shared" si="32"/>
        <v>63256</v>
      </c>
    </row>
    <row r="114" spans="1:27" x14ac:dyDescent="0.3">
      <c r="A114" s="33" t="s">
        <v>12</v>
      </c>
      <c r="B114" s="34">
        <v>4873</v>
      </c>
      <c r="C114" s="34">
        <v>0</v>
      </c>
      <c r="D114" s="34">
        <v>92746</v>
      </c>
      <c r="E114" s="34">
        <v>6463</v>
      </c>
      <c r="F114" s="34">
        <v>39</v>
      </c>
      <c r="G114" s="34">
        <v>197454</v>
      </c>
      <c r="H114" s="34">
        <v>20734</v>
      </c>
      <c r="I114" s="34">
        <v>0</v>
      </c>
      <c r="J114" s="34">
        <v>0</v>
      </c>
      <c r="K114" s="34">
        <v>322309</v>
      </c>
      <c r="L114" s="33" t="s">
        <v>12</v>
      </c>
      <c r="M114" s="51">
        <v>445</v>
      </c>
      <c r="N114" s="51">
        <v>845</v>
      </c>
      <c r="O114" s="51">
        <v>2089</v>
      </c>
      <c r="P114" s="51">
        <v>139</v>
      </c>
      <c r="Q114" s="51">
        <v>343</v>
      </c>
      <c r="R114" s="51">
        <v>7223</v>
      </c>
      <c r="S114" s="51">
        <v>1240</v>
      </c>
      <c r="T114" s="51">
        <v>1619</v>
      </c>
      <c r="U114" s="51">
        <v>9594</v>
      </c>
      <c r="V114" s="51">
        <v>1024</v>
      </c>
      <c r="W114" s="51">
        <v>2078</v>
      </c>
      <c r="X114" s="51">
        <v>23237</v>
      </c>
      <c r="Y114" s="51">
        <v>17339</v>
      </c>
      <c r="Z114" s="51">
        <v>453</v>
      </c>
      <c r="AA114" s="51">
        <f t="shared" si="32"/>
        <v>67668</v>
      </c>
    </row>
    <row r="115" spans="1:27" x14ac:dyDescent="0.3">
      <c r="A115" s="33" t="s">
        <v>13</v>
      </c>
      <c r="B115" s="34">
        <v>11852</v>
      </c>
      <c r="C115" s="34">
        <v>0</v>
      </c>
      <c r="D115" s="34">
        <v>144791</v>
      </c>
      <c r="E115" s="34">
        <v>18438</v>
      </c>
      <c r="F115" s="34">
        <v>76</v>
      </c>
      <c r="G115" s="34">
        <v>271764</v>
      </c>
      <c r="H115" s="34">
        <v>33196</v>
      </c>
      <c r="I115" s="34">
        <v>0</v>
      </c>
      <c r="J115" s="34">
        <v>0</v>
      </c>
      <c r="K115" s="34">
        <v>480117</v>
      </c>
      <c r="L115" s="33" t="s">
        <v>13</v>
      </c>
      <c r="M115" s="51">
        <v>769</v>
      </c>
      <c r="N115" s="51">
        <v>1034</v>
      </c>
      <c r="O115" s="51">
        <v>2445</v>
      </c>
      <c r="P115" s="51">
        <v>156</v>
      </c>
      <c r="Q115" s="51">
        <v>410</v>
      </c>
      <c r="R115" s="51">
        <v>9072</v>
      </c>
      <c r="S115" s="51">
        <v>1573</v>
      </c>
      <c r="T115" s="51">
        <v>2041</v>
      </c>
      <c r="U115" s="51">
        <v>16124</v>
      </c>
      <c r="V115" s="51">
        <v>1354</v>
      </c>
      <c r="W115" s="51">
        <v>2926</v>
      </c>
      <c r="X115" s="51">
        <v>27113</v>
      </c>
      <c r="Y115" s="51">
        <v>23366</v>
      </c>
      <c r="Z115" s="51">
        <v>423</v>
      </c>
      <c r="AA115" s="51">
        <f t="shared" si="32"/>
        <v>88806</v>
      </c>
    </row>
    <row r="116" spans="1:27" x14ac:dyDescent="0.3">
      <c r="A116" s="33" t="s">
        <v>14</v>
      </c>
      <c r="B116" s="34">
        <v>14781</v>
      </c>
      <c r="C116" s="34">
        <v>0</v>
      </c>
      <c r="D116" s="34">
        <v>184104</v>
      </c>
      <c r="E116" s="34">
        <v>43415</v>
      </c>
      <c r="F116" s="34">
        <v>100</v>
      </c>
      <c r="G116" s="34">
        <v>346467</v>
      </c>
      <c r="H116" s="34">
        <v>54623</v>
      </c>
      <c r="I116" s="34">
        <v>0</v>
      </c>
      <c r="J116" s="34">
        <v>0</v>
      </c>
      <c r="K116" s="34">
        <v>643490</v>
      </c>
      <c r="L116" s="33" t="s">
        <v>14</v>
      </c>
      <c r="M116" s="51">
        <v>1094</v>
      </c>
      <c r="N116" s="51">
        <v>1297</v>
      </c>
      <c r="O116" s="51">
        <v>4042</v>
      </c>
      <c r="P116" s="51">
        <v>308</v>
      </c>
      <c r="Q116" s="51">
        <v>792</v>
      </c>
      <c r="R116" s="51">
        <v>12480</v>
      </c>
      <c r="S116" s="51">
        <v>1980</v>
      </c>
      <c r="T116" s="51">
        <v>2343</v>
      </c>
      <c r="U116" s="51">
        <v>23538</v>
      </c>
      <c r="V116" s="51">
        <v>1449</v>
      </c>
      <c r="W116" s="51">
        <v>3490</v>
      </c>
      <c r="X116" s="51">
        <v>36036</v>
      </c>
      <c r="Y116" s="51">
        <v>28104</v>
      </c>
      <c r="Z116" s="51">
        <v>507</v>
      </c>
      <c r="AA116" s="51">
        <f t="shared" si="32"/>
        <v>117460</v>
      </c>
    </row>
    <row r="117" spans="1:27" x14ac:dyDescent="0.3">
      <c r="A117" s="33" t="s">
        <v>15</v>
      </c>
      <c r="B117" s="34">
        <v>15937</v>
      </c>
      <c r="C117" s="34">
        <v>0</v>
      </c>
      <c r="D117" s="34">
        <v>185530</v>
      </c>
      <c r="E117" s="34">
        <v>50214</v>
      </c>
      <c r="F117" s="34">
        <v>148</v>
      </c>
      <c r="G117" s="34">
        <v>344283</v>
      </c>
      <c r="H117" s="34">
        <v>54663</v>
      </c>
      <c r="I117" s="34">
        <v>0</v>
      </c>
      <c r="J117" s="34">
        <v>0</v>
      </c>
      <c r="K117" s="34">
        <v>650775</v>
      </c>
      <c r="L117" s="33" t="s">
        <v>15</v>
      </c>
      <c r="M117" s="51">
        <v>1128</v>
      </c>
      <c r="N117" s="51">
        <v>1055</v>
      </c>
      <c r="O117" s="51">
        <v>3917</v>
      </c>
      <c r="P117" s="51">
        <v>325</v>
      </c>
      <c r="Q117" s="51">
        <v>855</v>
      </c>
      <c r="R117" s="51">
        <v>12371</v>
      </c>
      <c r="S117" s="51">
        <v>1852</v>
      </c>
      <c r="T117" s="51">
        <v>2343</v>
      </c>
      <c r="U117" s="51">
        <v>23916</v>
      </c>
      <c r="V117" s="51">
        <v>1433</v>
      </c>
      <c r="W117" s="51">
        <v>3210</v>
      </c>
      <c r="X117" s="51">
        <v>34514</v>
      </c>
      <c r="Y117" s="51">
        <v>28069</v>
      </c>
      <c r="Z117" s="51">
        <v>474</v>
      </c>
      <c r="AA117" s="51">
        <f t="shared" si="32"/>
        <v>115462</v>
      </c>
    </row>
    <row r="118" spans="1:27" x14ac:dyDescent="0.3">
      <c r="A118" s="33" t="s">
        <v>16</v>
      </c>
      <c r="B118" s="34">
        <v>11342</v>
      </c>
      <c r="C118" s="34">
        <v>0</v>
      </c>
      <c r="D118" s="34">
        <v>138153</v>
      </c>
      <c r="E118" s="34">
        <v>18771</v>
      </c>
      <c r="F118" s="34">
        <v>92</v>
      </c>
      <c r="G118" s="34">
        <v>281037</v>
      </c>
      <c r="H118" s="34">
        <v>30809</v>
      </c>
      <c r="I118" s="34">
        <v>0</v>
      </c>
      <c r="J118" s="34">
        <v>0</v>
      </c>
      <c r="K118" s="34">
        <v>480204</v>
      </c>
      <c r="L118" s="33" t="s">
        <v>16</v>
      </c>
      <c r="M118" s="51">
        <v>739</v>
      </c>
      <c r="N118" s="51">
        <v>978</v>
      </c>
      <c r="O118" s="51">
        <v>2338</v>
      </c>
      <c r="P118" s="51">
        <v>164</v>
      </c>
      <c r="Q118" s="51">
        <v>523</v>
      </c>
      <c r="R118" s="51">
        <v>7798</v>
      </c>
      <c r="S118" s="51">
        <v>1354</v>
      </c>
      <c r="T118" s="51">
        <v>1978</v>
      </c>
      <c r="U118" s="51">
        <v>13685</v>
      </c>
      <c r="V118" s="51">
        <v>1219</v>
      </c>
      <c r="W118" s="51">
        <v>2480</v>
      </c>
      <c r="X118" s="51">
        <v>28520</v>
      </c>
      <c r="Y118" s="51">
        <v>24506</v>
      </c>
      <c r="Z118" s="51">
        <v>485</v>
      </c>
      <c r="AA118" s="51">
        <f t="shared" si="32"/>
        <v>86767</v>
      </c>
    </row>
    <row r="119" spans="1:27" x14ac:dyDescent="0.3">
      <c r="A119" s="33" t="s">
        <v>17</v>
      </c>
      <c r="B119" s="34">
        <v>893</v>
      </c>
      <c r="C119" s="34">
        <v>0</v>
      </c>
      <c r="D119" s="34">
        <v>38522</v>
      </c>
      <c r="E119" s="34">
        <v>2556</v>
      </c>
      <c r="F119" s="34">
        <v>0</v>
      </c>
      <c r="G119" s="34">
        <v>96748</v>
      </c>
      <c r="H119" s="34">
        <v>5035</v>
      </c>
      <c r="I119" s="34">
        <v>0</v>
      </c>
      <c r="J119" s="34">
        <v>0</v>
      </c>
      <c r="K119" s="34">
        <v>143754</v>
      </c>
      <c r="L119" s="33" t="s">
        <v>17</v>
      </c>
      <c r="M119" s="51">
        <v>317</v>
      </c>
      <c r="N119" s="51">
        <v>721</v>
      </c>
      <c r="O119" s="51">
        <v>1577</v>
      </c>
      <c r="P119" s="51">
        <v>70</v>
      </c>
      <c r="Q119" s="51">
        <v>223</v>
      </c>
      <c r="R119" s="51">
        <v>6354</v>
      </c>
      <c r="S119" s="51">
        <v>931</v>
      </c>
      <c r="T119" s="51">
        <v>1192</v>
      </c>
      <c r="U119" s="51">
        <v>4770</v>
      </c>
      <c r="V119" s="51">
        <v>664</v>
      </c>
      <c r="W119" s="51">
        <v>1304</v>
      </c>
      <c r="X119" s="51">
        <v>21537</v>
      </c>
      <c r="Y119" s="51">
        <v>13444</v>
      </c>
      <c r="Z119" s="51">
        <v>321</v>
      </c>
      <c r="AA119" s="51">
        <f t="shared" si="32"/>
        <v>53425</v>
      </c>
    </row>
    <row r="120" spans="1:27" x14ac:dyDescent="0.3">
      <c r="A120" s="33" t="s">
        <v>18</v>
      </c>
      <c r="B120" s="34">
        <v>0</v>
      </c>
      <c r="C120" s="34">
        <v>0</v>
      </c>
      <c r="D120" s="34">
        <v>41</v>
      </c>
      <c r="E120" s="34">
        <v>9</v>
      </c>
      <c r="F120" s="34">
        <v>0</v>
      </c>
      <c r="G120" s="34">
        <v>461</v>
      </c>
      <c r="H120" s="34">
        <v>113</v>
      </c>
      <c r="I120" s="34">
        <v>0</v>
      </c>
      <c r="J120" s="34">
        <v>0</v>
      </c>
      <c r="K120" s="34">
        <v>624</v>
      </c>
      <c r="L120" s="33" t="s">
        <v>18</v>
      </c>
      <c r="M120" s="51">
        <v>220</v>
      </c>
      <c r="N120" s="51">
        <v>466</v>
      </c>
      <c r="O120" s="51">
        <v>1126</v>
      </c>
      <c r="P120" s="51">
        <v>72</v>
      </c>
      <c r="Q120" s="51">
        <v>140</v>
      </c>
      <c r="R120" s="51">
        <v>5415</v>
      </c>
      <c r="S120" s="51">
        <v>500</v>
      </c>
      <c r="T120" s="51">
        <v>758</v>
      </c>
      <c r="U120" s="51">
        <v>1331</v>
      </c>
      <c r="V120" s="51">
        <v>287</v>
      </c>
      <c r="W120" s="51">
        <v>568</v>
      </c>
      <c r="X120" s="51">
        <v>17759</v>
      </c>
      <c r="Y120" s="51">
        <v>3727</v>
      </c>
      <c r="Z120" s="51">
        <v>342</v>
      </c>
      <c r="AA120" s="51">
        <f t="shared" si="32"/>
        <v>32711</v>
      </c>
    </row>
    <row r="121" spans="1:27" x14ac:dyDescent="0.3">
      <c r="A121" s="33" t="s">
        <v>19</v>
      </c>
      <c r="B121" s="34">
        <v>0</v>
      </c>
      <c r="C121" s="34">
        <v>0</v>
      </c>
      <c r="D121" s="34">
        <v>0</v>
      </c>
      <c r="E121" s="34">
        <v>8</v>
      </c>
      <c r="F121" s="34">
        <v>0</v>
      </c>
      <c r="G121" s="34">
        <v>560</v>
      </c>
      <c r="H121" s="34">
        <v>0</v>
      </c>
      <c r="I121" s="34">
        <v>0</v>
      </c>
      <c r="J121" s="34">
        <v>0</v>
      </c>
      <c r="K121" s="34">
        <v>568</v>
      </c>
      <c r="L121" s="33" t="s">
        <v>19</v>
      </c>
      <c r="M121" s="51">
        <v>140</v>
      </c>
      <c r="N121" s="51">
        <v>504</v>
      </c>
      <c r="O121" s="51">
        <v>965</v>
      </c>
      <c r="P121" s="51">
        <v>67</v>
      </c>
      <c r="Q121" s="51">
        <v>53</v>
      </c>
      <c r="R121" s="51">
        <v>5498</v>
      </c>
      <c r="S121" s="51">
        <v>566</v>
      </c>
      <c r="T121" s="51">
        <v>626</v>
      </c>
      <c r="U121" s="51">
        <v>1059</v>
      </c>
      <c r="V121" s="51">
        <v>281</v>
      </c>
      <c r="W121" s="51">
        <v>480</v>
      </c>
      <c r="X121" s="51">
        <v>19694</v>
      </c>
      <c r="Y121" s="51">
        <v>2970</v>
      </c>
      <c r="Z121" s="51">
        <v>319</v>
      </c>
      <c r="AA121" s="51">
        <f t="shared" si="32"/>
        <v>33222</v>
      </c>
    </row>
    <row r="122" spans="1:27" s="118" customFormat="1" ht="17.100000000000001" customHeight="1" x14ac:dyDescent="0.3">
      <c r="A122" s="107">
        <v>2011</v>
      </c>
      <c r="B122" s="123">
        <f>SUM(B123:B134)</f>
        <v>60668</v>
      </c>
      <c r="C122" s="123">
        <v>0</v>
      </c>
      <c r="D122" s="123">
        <f t="shared" ref="D122:K122" si="33">SUM(D123:D134)</f>
        <v>851489</v>
      </c>
      <c r="E122" s="123">
        <f t="shared" si="33"/>
        <v>130974</v>
      </c>
      <c r="F122" s="123">
        <f t="shared" si="33"/>
        <v>711</v>
      </c>
      <c r="G122" s="123">
        <f t="shared" si="33"/>
        <v>1734418</v>
      </c>
      <c r="H122" s="123">
        <f t="shared" si="33"/>
        <v>202139</v>
      </c>
      <c r="I122" s="123">
        <f t="shared" si="33"/>
        <v>5</v>
      </c>
      <c r="J122" s="123">
        <f t="shared" si="33"/>
        <v>0</v>
      </c>
      <c r="K122" s="123">
        <f t="shared" si="33"/>
        <v>2980404</v>
      </c>
      <c r="L122" s="107">
        <v>2011</v>
      </c>
      <c r="M122" s="123">
        <f>SUM(M123:M134)</f>
        <v>6508</v>
      </c>
      <c r="N122" s="123">
        <f t="shared" ref="N122:Z122" si="34">SUM(N123:N134)</f>
        <v>11376</v>
      </c>
      <c r="O122" s="123">
        <f t="shared" si="34"/>
        <v>29222</v>
      </c>
      <c r="P122" s="123">
        <f t="shared" si="34"/>
        <v>2249</v>
      </c>
      <c r="Q122" s="123">
        <f t="shared" si="34"/>
        <v>4555</v>
      </c>
      <c r="R122" s="123">
        <f t="shared" si="34"/>
        <v>107819</v>
      </c>
      <c r="S122" s="123">
        <f t="shared" si="34"/>
        <v>14096</v>
      </c>
      <c r="T122" s="123">
        <f t="shared" si="34"/>
        <v>16822</v>
      </c>
      <c r="U122" s="123">
        <f t="shared" si="34"/>
        <v>106295</v>
      </c>
      <c r="V122" s="123">
        <f t="shared" si="34"/>
        <v>11562</v>
      </c>
      <c r="W122" s="123">
        <f t="shared" si="34"/>
        <v>22205</v>
      </c>
      <c r="X122" s="123">
        <f t="shared" si="34"/>
        <v>332505</v>
      </c>
      <c r="Y122" s="123">
        <f t="shared" si="34"/>
        <v>173496</v>
      </c>
      <c r="Z122" s="123">
        <f t="shared" si="34"/>
        <v>4183</v>
      </c>
      <c r="AA122" s="123">
        <f>SUM(AA123:AA134)</f>
        <v>842893</v>
      </c>
    </row>
    <row r="123" spans="1:27" x14ac:dyDescent="0.3">
      <c r="A123" s="33" t="s">
        <v>8</v>
      </c>
      <c r="B123" s="34">
        <v>0</v>
      </c>
      <c r="C123" s="34">
        <v>0</v>
      </c>
      <c r="D123" s="34">
        <v>576</v>
      </c>
      <c r="E123" s="34">
        <v>0</v>
      </c>
      <c r="F123" s="34">
        <v>0</v>
      </c>
      <c r="G123" s="34">
        <v>3486</v>
      </c>
      <c r="H123" s="34">
        <v>0</v>
      </c>
      <c r="I123" s="34">
        <v>0</v>
      </c>
      <c r="J123" s="34">
        <v>0</v>
      </c>
      <c r="K123" s="34">
        <v>4062</v>
      </c>
      <c r="L123" s="33" t="s">
        <v>8</v>
      </c>
      <c r="M123" s="51">
        <v>269</v>
      </c>
      <c r="N123" s="51">
        <v>482</v>
      </c>
      <c r="O123" s="51">
        <v>1586</v>
      </c>
      <c r="P123" s="51">
        <v>122</v>
      </c>
      <c r="Q123" s="51">
        <v>106</v>
      </c>
      <c r="R123" s="51">
        <v>6340</v>
      </c>
      <c r="S123" s="51">
        <v>685</v>
      </c>
      <c r="T123" s="51">
        <v>989</v>
      </c>
      <c r="U123" s="51">
        <v>1609</v>
      </c>
      <c r="V123" s="51">
        <v>383</v>
      </c>
      <c r="W123" s="51">
        <v>621</v>
      </c>
      <c r="X123" s="51">
        <v>21520</v>
      </c>
      <c r="Y123" s="51">
        <v>3409</v>
      </c>
      <c r="Z123" s="51">
        <v>276</v>
      </c>
      <c r="AA123" s="51">
        <f>SUM(M123:Z123)</f>
        <v>38397</v>
      </c>
    </row>
    <row r="124" spans="1:27" x14ac:dyDescent="0.3">
      <c r="A124" s="33" t="s">
        <v>9</v>
      </c>
      <c r="B124" s="34">
        <v>0</v>
      </c>
      <c r="C124" s="34">
        <v>0</v>
      </c>
      <c r="D124" s="34">
        <v>468</v>
      </c>
      <c r="E124" s="34">
        <v>0</v>
      </c>
      <c r="F124" s="34">
        <v>0</v>
      </c>
      <c r="G124" s="34">
        <v>2578</v>
      </c>
      <c r="H124" s="34">
        <v>0</v>
      </c>
      <c r="I124" s="34">
        <v>0</v>
      </c>
      <c r="J124" s="34">
        <v>0</v>
      </c>
      <c r="K124" s="34">
        <v>3046</v>
      </c>
      <c r="L124" s="33" t="s">
        <v>9</v>
      </c>
      <c r="M124" s="51">
        <v>194</v>
      </c>
      <c r="N124" s="51">
        <v>454</v>
      </c>
      <c r="O124" s="51">
        <v>1372</v>
      </c>
      <c r="P124" s="51">
        <v>99</v>
      </c>
      <c r="Q124" s="51">
        <v>102</v>
      </c>
      <c r="R124" s="51">
        <v>5711</v>
      </c>
      <c r="S124" s="51">
        <v>608</v>
      </c>
      <c r="T124" s="51">
        <v>938</v>
      </c>
      <c r="U124" s="51">
        <v>1722</v>
      </c>
      <c r="V124" s="51">
        <v>368</v>
      </c>
      <c r="W124" s="51">
        <v>699</v>
      </c>
      <c r="X124" s="51">
        <v>18582</v>
      </c>
      <c r="Y124" s="51">
        <v>3574</v>
      </c>
      <c r="Z124" s="51">
        <v>310</v>
      </c>
      <c r="AA124" s="51">
        <f t="shared" ref="AA124:AA134" si="35">SUM(M124:Z124)</f>
        <v>34733</v>
      </c>
    </row>
    <row r="125" spans="1:27" x14ac:dyDescent="0.3">
      <c r="A125" s="33" t="s">
        <v>10</v>
      </c>
      <c r="B125" s="34">
        <v>0</v>
      </c>
      <c r="C125" s="34">
        <v>0</v>
      </c>
      <c r="D125" s="34">
        <v>1684</v>
      </c>
      <c r="E125" s="34">
        <v>0</v>
      </c>
      <c r="F125" s="34">
        <v>0</v>
      </c>
      <c r="G125" s="34">
        <v>5259</v>
      </c>
      <c r="H125" s="34">
        <v>0</v>
      </c>
      <c r="I125" s="34">
        <v>0</v>
      </c>
      <c r="J125" s="34">
        <v>0</v>
      </c>
      <c r="K125" s="34">
        <v>6943</v>
      </c>
      <c r="L125" s="33" t="s">
        <v>10</v>
      </c>
      <c r="M125" s="51">
        <v>321</v>
      </c>
      <c r="N125" s="51">
        <v>648</v>
      </c>
      <c r="O125" s="51">
        <v>1669</v>
      </c>
      <c r="P125" s="51">
        <v>134</v>
      </c>
      <c r="Q125" s="51">
        <v>203</v>
      </c>
      <c r="R125" s="51">
        <v>6744</v>
      </c>
      <c r="S125" s="51">
        <v>760</v>
      </c>
      <c r="T125" s="51">
        <v>977</v>
      </c>
      <c r="U125" s="51">
        <v>2441</v>
      </c>
      <c r="V125" s="51">
        <v>568</v>
      </c>
      <c r="W125" s="51">
        <v>933</v>
      </c>
      <c r="X125" s="51">
        <v>22512</v>
      </c>
      <c r="Y125" s="51">
        <v>5046</v>
      </c>
      <c r="Z125" s="51">
        <v>419</v>
      </c>
      <c r="AA125" s="51">
        <f t="shared" si="35"/>
        <v>43375</v>
      </c>
    </row>
    <row r="126" spans="1:27" x14ac:dyDescent="0.3">
      <c r="A126" s="33" t="s">
        <v>11</v>
      </c>
      <c r="B126" s="34">
        <v>107</v>
      </c>
      <c r="C126" s="34">
        <v>0</v>
      </c>
      <c r="D126" s="34">
        <v>13245</v>
      </c>
      <c r="E126" s="34">
        <v>199</v>
      </c>
      <c r="F126" s="34">
        <v>0</v>
      </c>
      <c r="G126" s="34">
        <v>67517</v>
      </c>
      <c r="H126" s="34">
        <v>935</v>
      </c>
      <c r="I126" s="34">
        <v>0</v>
      </c>
      <c r="J126" s="34">
        <v>0</v>
      </c>
      <c r="K126" s="34">
        <v>82003</v>
      </c>
      <c r="L126" s="33" t="s">
        <v>11</v>
      </c>
      <c r="M126" s="51">
        <v>563</v>
      </c>
      <c r="N126" s="51">
        <v>1300</v>
      </c>
      <c r="O126" s="51">
        <v>2535</v>
      </c>
      <c r="P126" s="51">
        <v>214</v>
      </c>
      <c r="Q126" s="51">
        <v>212</v>
      </c>
      <c r="R126" s="51">
        <v>9940</v>
      </c>
      <c r="S126" s="51">
        <v>1326</v>
      </c>
      <c r="T126" s="51">
        <v>1378</v>
      </c>
      <c r="U126" s="51">
        <v>6382</v>
      </c>
      <c r="V126" s="51">
        <v>1085</v>
      </c>
      <c r="W126" s="51">
        <v>1961</v>
      </c>
      <c r="X126" s="51">
        <v>29649</v>
      </c>
      <c r="Y126" s="51">
        <v>12892</v>
      </c>
      <c r="Z126" s="51">
        <v>333</v>
      </c>
      <c r="AA126" s="51">
        <f t="shared" si="35"/>
        <v>69770</v>
      </c>
    </row>
    <row r="127" spans="1:27" x14ac:dyDescent="0.3">
      <c r="A127" s="33" t="s">
        <v>12</v>
      </c>
      <c r="B127" s="34">
        <v>4877</v>
      </c>
      <c r="C127" s="34">
        <v>0</v>
      </c>
      <c r="D127" s="34">
        <v>94689</v>
      </c>
      <c r="E127" s="34">
        <v>7260</v>
      </c>
      <c r="F127" s="34">
        <v>56</v>
      </c>
      <c r="G127" s="34">
        <v>210213</v>
      </c>
      <c r="H127" s="34">
        <v>20657</v>
      </c>
      <c r="I127" s="34">
        <v>0</v>
      </c>
      <c r="J127" s="34">
        <v>0</v>
      </c>
      <c r="K127" s="34">
        <v>337752</v>
      </c>
      <c r="L127" s="33" t="s">
        <v>12</v>
      </c>
      <c r="M127" s="51">
        <v>432</v>
      </c>
      <c r="N127" s="51">
        <v>872</v>
      </c>
      <c r="O127" s="51">
        <v>2390</v>
      </c>
      <c r="P127" s="51">
        <v>146</v>
      </c>
      <c r="Q127" s="51">
        <v>496</v>
      </c>
      <c r="R127" s="51">
        <v>8475</v>
      </c>
      <c r="S127" s="51">
        <v>1393</v>
      </c>
      <c r="T127" s="51">
        <v>1627</v>
      </c>
      <c r="U127" s="51">
        <v>10266</v>
      </c>
      <c r="V127" s="51">
        <v>1210</v>
      </c>
      <c r="W127" s="51">
        <v>2367</v>
      </c>
      <c r="X127" s="51">
        <v>28064</v>
      </c>
      <c r="Y127" s="51">
        <v>18787</v>
      </c>
      <c r="Z127" s="51">
        <v>459</v>
      </c>
      <c r="AA127" s="51">
        <f t="shared" si="35"/>
        <v>76984</v>
      </c>
    </row>
    <row r="128" spans="1:27" x14ac:dyDescent="0.3">
      <c r="A128" s="33" t="s">
        <v>13</v>
      </c>
      <c r="B128" s="34">
        <v>12169</v>
      </c>
      <c r="C128" s="34">
        <v>0</v>
      </c>
      <c r="D128" s="34">
        <v>157566</v>
      </c>
      <c r="E128" s="34">
        <v>20048</v>
      </c>
      <c r="F128" s="34">
        <v>172</v>
      </c>
      <c r="G128" s="34">
        <v>301194</v>
      </c>
      <c r="H128" s="34">
        <v>35408</v>
      </c>
      <c r="I128" s="34">
        <v>0</v>
      </c>
      <c r="J128" s="34">
        <v>0</v>
      </c>
      <c r="K128" s="34">
        <v>526557</v>
      </c>
      <c r="L128" s="33" t="s">
        <v>13</v>
      </c>
      <c r="M128" s="51">
        <v>902</v>
      </c>
      <c r="N128" s="51">
        <v>1163</v>
      </c>
      <c r="O128" s="51">
        <v>2868</v>
      </c>
      <c r="P128" s="51">
        <v>219</v>
      </c>
      <c r="Q128" s="51">
        <v>594</v>
      </c>
      <c r="R128" s="51">
        <v>10798</v>
      </c>
      <c r="S128" s="51">
        <v>1578</v>
      </c>
      <c r="T128" s="51">
        <v>2005</v>
      </c>
      <c r="U128" s="51">
        <v>16002</v>
      </c>
      <c r="V128" s="51">
        <v>1398</v>
      </c>
      <c r="W128" s="51">
        <v>2929</v>
      </c>
      <c r="X128" s="51">
        <v>32726</v>
      </c>
      <c r="Y128" s="51">
        <v>24431</v>
      </c>
      <c r="Z128" s="51">
        <v>413</v>
      </c>
      <c r="AA128" s="51">
        <f t="shared" si="35"/>
        <v>98026</v>
      </c>
    </row>
    <row r="129" spans="1:27" x14ac:dyDescent="0.3">
      <c r="A129" s="33" t="s">
        <v>14</v>
      </c>
      <c r="B129" s="34">
        <v>15364</v>
      </c>
      <c r="C129" s="34">
        <v>0</v>
      </c>
      <c r="D129" s="34">
        <v>197251</v>
      </c>
      <c r="E129" s="34">
        <v>40156</v>
      </c>
      <c r="F129" s="34">
        <v>240</v>
      </c>
      <c r="G129" s="34">
        <v>372426</v>
      </c>
      <c r="H129" s="34">
        <v>50591</v>
      </c>
      <c r="I129" s="34">
        <v>4</v>
      </c>
      <c r="J129" s="34">
        <v>0</v>
      </c>
      <c r="K129" s="34">
        <v>676032</v>
      </c>
      <c r="L129" s="33" t="s">
        <v>14</v>
      </c>
      <c r="M129" s="51">
        <v>1094</v>
      </c>
      <c r="N129" s="51">
        <v>1639</v>
      </c>
      <c r="O129" s="51">
        <v>4989</v>
      </c>
      <c r="P129" s="51">
        <v>353</v>
      </c>
      <c r="Q129" s="51">
        <v>905</v>
      </c>
      <c r="R129" s="51">
        <v>15326</v>
      </c>
      <c r="S129" s="51">
        <v>1907</v>
      </c>
      <c r="T129" s="51">
        <v>2079</v>
      </c>
      <c r="U129" s="51">
        <v>23171</v>
      </c>
      <c r="V129" s="51">
        <v>1589</v>
      </c>
      <c r="W129" s="51">
        <v>3503</v>
      </c>
      <c r="X129" s="51">
        <v>42343</v>
      </c>
      <c r="Y129" s="51">
        <v>29182</v>
      </c>
      <c r="Z129" s="51">
        <v>360</v>
      </c>
      <c r="AA129" s="51">
        <f t="shared" si="35"/>
        <v>128440</v>
      </c>
    </row>
    <row r="130" spans="1:27" x14ac:dyDescent="0.3">
      <c r="A130" s="33" t="s">
        <v>15</v>
      </c>
      <c r="B130" s="34">
        <v>16858</v>
      </c>
      <c r="C130" s="34">
        <v>0</v>
      </c>
      <c r="D130" s="34">
        <v>190545</v>
      </c>
      <c r="E130" s="34">
        <v>44169</v>
      </c>
      <c r="F130" s="34">
        <v>144</v>
      </c>
      <c r="G130" s="34">
        <v>357512</v>
      </c>
      <c r="H130" s="34">
        <v>56968</v>
      </c>
      <c r="I130" s="34">
        <v>0</v>
      </c>
      <c r="J130" s="34">
        <v>0</v>
      </c>
      <c r="K130" s="34">
        <v>666196</v>
      </c>
      <c r="L130" s="33" t="s">
        <v>15</v>
      </c>
      <c r="M130" s="51">
        <v>1110</v>
      </c>
      <c r="N130" s="51">
        <v>1456</v>
      </c>
      <c r="O130" s="51">
        <v>4546</v>
      </c>
      <c r="P130" s="51">
        <v>370</v>
      </c>
      <c r="Q130" s="51">
        <v>753</v>
      </c>
      <c r="R130" s="51">
        <v>14968</v>
      </c>
      <c r="S130" s="51">
        <v>1827</v>
      </c>
      <c r="T130" s="51">
        <v>1987</v>
      </c>
      <c r="U130" s="51">
        <v>22337</v>
      </c>
      <c r="V130" s="51">
        <v>1551</v>
      </c>
      <c r="W130" s="51">
        <v>3395</v>
      </c>
      <c r="X130" s="51">
        <v>39345</v>
      </c>
      <c r="Y130" s="51">
        <v>30691</v>
      </c>
      <c r="Z130" s="51">
        <v>203</v>
      </c>
      <c r="AA130" s="51">
        <f t="shared" si="35"/>
        <v>124539</v>
      </c>
    </row>
    <row r="131" spans="1:27" x14ac:dyDescent="0.3">
      <c r="A131" s="33" t="s">
        <v>16</v>
      </c>
      <c r="B131" s="34">
        <v>10543</v>
      </c>
      <c r="C131" s="34">
        <v>0</v>
      </c>
      <c r="D131" s="34">
        <v>141715</v>
      </c>
      <c r="E131" s="34">
        <v>18135</v>
      </c>
      <c r="F131" s="34">
        <v>99</v>
      </c>
      <c r="G131" s="34">
        <v>285175</v>
      </c>
      <c r="H131" s="34">
        <v>31959</v>
      </c>
      <c r="I131" s="34">
        <v>0</v>
      </c>
      <c r="J131" s="34">
        <v>0</v>
      </c>
      <c r="K131" s="34">
        <v>487626</v>
      </c>
      <c r="L131" s="33" t="s">
        <v>16</v>
      </c>
      <c r="M131" s="51">
        <v>731</v>
      </c>
      <c r="N131" s="51">
        <v>1060</v>
      </c>
      <c r="O131" s="51">
        <v>2833</v>
      </c>
      <c r="P131" s="51">
        <v>214</v>
      </c>
      <c r="Q131" s="51">
        <v>568</v>
      </c>
      <c r="R131" s="51">
        <v>10296</v>
      </c>
      <c r="S131" s="51">
        <v>1500</v>
      </c>
      <c r="T131" s="51">
        <v>1651</v>
      </c>
      <c r="U131" s="51">
        <v>13732</v>
      </c>
      <c r="V131" s="51">
        <v>1407</v>
      </c>
      <c r="W131" s="51">
        <v>2622</v>
      </c>
      <c r="X131" s="51">
        <v>32303</v>
      </c>
      <c r="Y131" s="51">
        <v>24431</v>
      </c>
      <c r="Z131" s="51">
        <v>245</v>
      </c>
      <c r="AA131" s="51">
        <f t="shared" si="35"/>
        <v>93593</v>
      </c>
    </row>
    <row r="132" spans="1:27" x14ac:dyDescent="0.3">
      <c r="A132" s="33" t="s">
        <v>17</v>
      </c>
      <c r="B132" s="34">
        <v>750</v>
      </c>
      <c r="C132" s="34">
        <v>0</v>
      </c>
      <c r="D132" s="34">
        <v>53742</v>
      </c>
      <c r="E132" s="34">
        <v>1003</v>
      </c>
      <c r="F132" s="34">
        <v>0</v>
      </c>
      <c r="G132" s="34">
        <v>126719</v>
      </c>
      <c r="H132" s="34">
        <v>5611</v>
      </c>
      <c r="I132" s="34">
        <v>0</v>
      </c>
      <c r="J132" s="34">
        <v>0</v>
      </c>
      <c r="K132" s="34">
        <v>187825</v>
      </c>
      <c r="L132" s="33" t="s">
        <v>17</v>
      </c>
      <c r="M132" s="51">
        <v>419</v>
      </c>
      <c r="N132" s="51">
        <v>1046</v>
      </c>
      <c r="O132" s="51">
        <v>1863</v>
      </c>
      <c r="P132" s="51">
        <v>188</v>
      </c>
      <c r="Q132" s="51">
        <v>312</v>
      </c>
      <c r="R132" s="51">
        <v>7547</v>
      </c>
      <c r="S132" s="51">
        <v>1097</v>
      </c>
      <c r="T132" s="51">
        <v>1281</v>
      </c>
      <c r="U132" s="51">
        <v>5683</v>
      </c>
      <c r="V132" s="51">
        <v>1109</v>
      </c>
      <c r="W132" s="51">
        <v>1755</v>
      </c>
      <c r="X132" s="51">
        <v>25946</v>
      </c>
      <c r="Y132" s="51">
        <v>14680</v>
      </c>
      <c r="Z132" s="51">
        <v>498</v>
      </c>
      <c r="AA132" s="51">
        <f t="shared" si="35"/>
        <v>63424</v>
      </c>
    </row>
    <row r="133" spans="1:27" x14ac:dyDescent="0.3">
      <c r="A133" s="33" t="s">
        <v>18</v>
      </c>
      <c r="B133" s="34">
        <v>0</v>
      </c>
      <c r="C133" s="34">
        <v>0</v>
      </c>
      <c r="D133" s="34">
        <v>8</v>
      </c>
      <c r="E133" s="34">
        <v>0</v>
      </c>
      <c r="F133" s="34">
        <v>0</v>
      </c>
      <c r="G133" s="34">
        <v>944</v>
      </c>
      <c r="H133" s="34">
        <v>10</v>
      </c>
      <c r="I133" s="34">
        <v>0</v>
      </c>
      <c r="J133" s="34">
        <v>0</v>
      </c>
      <c r="K133" s="34">
        <v>962</v>
      </c>
      <c r="L133" s="33" t="s">
        <v>18</v>
      </c>
      <c r="M133" s="51">
        <v>247</v>
      </c>
      <c r="N133" s="51">
        <v>629</v>
      </c>
      <c r="O133" s="51">
        <v>1300</v>
      </c>
      <c r="P133" s="51">
        <v>92</v>
      </c>
      <c r="Q133" s="51">
        <v>134</v>
      </c>
      <c r="R133" s="51">
        <v>5777</v>
      </c>
      <c r="S133" s="51">
        <v>770</v>
      </c>
      <c r="T133" s="51">
        <v>902</v>
      </c>
      <c r="U133" s="51">
        <v>1716</v>
      </c>
      <c r="V133" s="51">
        <v>446</v>
      </c>
      <c r="W133" s="51">
        <v>739</v>
      </c>
      <c r="X133" s="51">
        <v>18546</v>
      </c>
      <c r="Y133" s="51">
        <v>3676</v>
      </c>
      <c r="Z133" s="51">
        <v>382</v>
      </c>
      <c r="AA133" s="51">
        <f t="shared" si="35"/>
        <v>35356</v>
      </c>
    </row>
    <row r="134" spans="1:27" x14ac:dyDescent="0.3">
      <c r="A134" s="33" t="s">
        <v>19</v>
      </c>
      <c r="B134" s="34">
        <v>0</v>
      </c>
      <c r="C134" s="34">
        <v>0</v>
      </c>
      <c r="D134" s="34">
        <v>0</v>
      </c>
      <c r="E134" s="34">
        <v>4</v>
      </c>
      <c r="F134" s="34">
        <v>0</v>
      </c>
      <c r="G134" s="34">
        <v>1395</v>
      </c>
      <c r="H134" s="34">
        <v>0</v>
      </c>
      <c r="I134" s="34">
        <v>1</v>
      </c>
      <c r="J134" s="34">
        <v>0</v>
      </c>
      <c r="K134" s="34">
        <v>1400</v>
      </c>
      <c r="L134" s="33" t="s">
        <v>19</v>
      </c>
      <c r="M134" s="51">
        <v>226</v>
      </c>
      <c r="N134" s="51">
        <v>627</v>
      </c>
      <c r="O134" s="51">
        <v>1271</v>
      </c>
      <c r="P134" s="51">
        <v>98</v>
      </c>
      <c r="Q134" s="51">
        <v>170</v>
      </c>
      <c r="R134" s="51">
        <v>5897</v>
      </c>
      <c r="S134" s="51">
        <v>645</v>
      </c>
      <c r="T134" s="51">
        <v>1008</v>
      </c>
      <c r="U134" s="51">
        <v>1234</v>
      </c>
      <c r="V134" s="51">
        <v>448</v>
      </c>
      <c r="W134" s="51">
        <v>681</v>
      </c>
      <c r="X134" s="51">
        <v>20969</v>
      </c>
      <c r="Y134" s="51">
        <v>2697</v>
      </c>
      <c r="Z134" s="51">
        <v>285</v>
      </c>
      <c r="AA134" s="51">
        <f t="shared" si="35"/>
        <v>36256</v>
      </c>
    </row>
    <row r="135" spans="1:27" s="118" customFormat="1" ht="17.100000000000001" customHeight="1" x14ac:dyDescent="0.3">
      <c r="A135" s="107">
        <v>2010</v>
      </c>
      <c r="B135" s="123">
        <f>SUM(B136:B147)</f>
        <v>50005</v>
      </c>
      <c r="C135" s="123">
        <v>0</v>
      </c>
      <c r="D135" s="123">
        <f t="shared" ref="D135:K135" si="36">SUM(D136:D147)</f>
        <v>695937</v>
      </c>
      <c r="E135" s="123">
        <f t="shared" si="36"/>
        <v>111136</v>
      </c>
      <c r="F135" s="123">
        <f t="shared" si="36"/>
        <v>766</v>
      </c>
      <c r="G135" s="123">
        <f t="shared" si="36"/>
        <v>1421955</v>
      </c>
      <c r="H135" s="123">
        <f t="shared" si="36"/>
        <v>181746</v>
      </c>
      <c r="I135" s="123">
        <f t="shared" si="36"/>
        <v>0</v>
      </c>
      <c r="J135" s="123">
        <f t="shared" si="36"/>
        <v>0</v>
      </c>
      <c r="K135" s="123">
        <f t="shared" si="36"/>
        <v>2461545</v>
      </c>
      <c r="L135" s="107">
        <v>2010</v>
      </c>
      <c r="M135" s="123">
        <f>SUM(M136:M147)</f>
        <v>6636</v>
      </c>
      <c r="N135" s="123">
        <f t="shared" ref="N135:AA135" si="37">SUM(N136:N147)</f>
        <v>10107</v>
      </c>
      <c r="O135" s="123">
        <f t="shared" si="37"/>
        <v>29363</v>
      </c>
      <c r="P135" s="123">
        <f t="shared" si="37"/>
        <v>2252</v>
      </c>
      <c r="Q135" s="123">
        <f t="shared" si="37"/>
        <v>4081</v>
      </c>
      <c r="R135" s="123">
        <f t="shared" si="37"/>
        <v>113168</v>
      </c>
      <c r="S135" s="123">
        <f t="shared" si="37"/>
        <v>13380</v>
      </c>
      <c r="T135" s="123">
        <f t="shared" si="37"/>
        <v>18049</v>
      </c>
      <c r="U135" s="123">
        <f t="shared" si="37"/>
        <v>100219</v>
      </c>
      <c r="V135" s="123">
        <f t="shared" si="37"/>
        <v>10112</v>
      </c>
      <c r="W135" s="123">
        <f t="shared" si="37"/>
        <v>20532</v>
      </c>
      <c r="X135" s="123">
        <f t="shared" si="37"/>
        <v>364260</v>
      </c>
      <c r="Y135" s="123">
        <f t="shared" si="37"/>
        <v>161553</v>
      </c>
      <c r="Z135" s="123">
        <f t="shared" si="37"/>
        <v>6796</v>
      </c>
      <c r="AA135" s="123">
        <f t="shared" si="37"/>
        <v>860508</v>
      </c>
    </row>
    <row r="136" spans="1:27" x14ac:dyDescent="0.3">
      <c r="A136" s="33" t="s">
        <v>8</v>
      </c>
      <c r="B136" s="34">
        <v>0</v>
      </c>
      <c r="C136" s="34">
        <v>0</v>
      </c>
      <c r="D136" s="34">
        <v>0</v>
      </c>
      <c r="E136" s="34">
        <v>0</v>
      </c>
      <c r="F136" s="34">
        <v>0</v>
      </c>
      <c r="G136" s="34">
        <v>1563</v>
      </c>
      <c r="H136" s="34">
        <v>0</v>
      </c>
      <c r="I136" s="34">
        <v>0</v>
      </c>
      <c r="J136" s="34">
        <v>0</v>
      </c>
      <c r="K136" s="34">
        <v>1563</v>
      </c>
      <c r="L136" s="33" t="s">
        <v>8</v>
      </c>
      <c r="M136" s="51">
        <v>310</v>
      </c>
      <c r="N136" s="51">
        <v>564</v>
      </c>
      <c r="O136" s="51">
        <v>1586</v>
      </c>
      <c r="P136" s="51">
        <v>131</v>
      </c>
      <c r="Q136" s="51">
        <v>41</v>
      </c>
      <c r="R136" s="51">
        <v>8206</v>
      </c>
      <c r="S136" s="51">
        <v>770</v>
      </c>
      <c r="T136" s="51">
        <v>894</v>
      </c>
      <c r="U136" s="51">
        <v>2477</v>
      </c>
      <c r="V136" s="51">
        <v>586</v>
      </c>
      <c r="W136" s="51">
        <v>557</v>
      </c>
      <c r="X136" s="51">
        <v>27485</v>
      </c>
      <c r="Y136" s="51">
        <v>3744</v>
      </c>
      <c r="Z136" s="51">
        <v>523</v>
      </c>
      <c r="AA136" s="51">
        <f>SUM(M136:Z136)</f>
        <v>47874</v>
      </c>
    </row>
    <row r="137" spans="1:27" x14ac:dyDescent="0.3">
      <c r="A137" s="33" t="s">
        <v>9</v>
      </c>
      <c r="B137" s="34">
        <v>0</v>
      </c>
      <c r="C137" s="34">
        <v>0</v>
      </c>
      <c r="D137" s="34">
        <v>0</v>
      </c>
      <c r="E137" s="34">
        <v>0</v>
      </c>
      <c r="F137" s="34">
        <v>0</v>
      </c>
      <c r="G137" s="34">
        <v>1209</v>
      </c>
      <c r="H137" s="34">
        <v>0</v>
      </c>
      <c r="I137" s="34">
        <v>0</v>
      </c>
      <c r="J137" s="34">
        <v>0</v>
      </c>
      <c r="K137" s="34">
        <v>1209</v>
      </c>
      <c r="L137" s="33" t="s">
        <v>9</v>
      </c>
      <c r="M137" s="51">
        <v>252</v>
      </c>
      <c r="N137" s="51">
        <v>502</v>
      </c>
      <c r="O137" s="51">
        <v>1355</v>
      </c>
      <c r="P137" s="51">
        <v>109</v>
      </c>
      <c r="Q137" s="51">
        <v>86</v>
      </c>
      <c r="R137" s="51">
        <v>7238</v>
      </c>
      <c r="S137" s="51">
        <v>547</v>
      </c>
      <c r="T137" s="51">
        <v>1121</v>
      </c>
      <c r="U137" s="51">
        <v>2245</v>
      </c>
      <c r="V137" s="51">
        <v>590</v>
      </c>
      <c r="W137" s="51">
        <v>697</v>
      </c>
      <c r="X137" s="51">
        <v>23370</v>
      </c>
      <c r="Y137" s="51">
        <v>3460</v>
      </c>
      <c r="Z137" s="51">
        <v>473</v>
      </c>
      <c r="AA137" s="51">
        <f t="shared" ref="AA137:AA147" si="38">SUM(M137:Z137)</f>
        <v>42045</v>
      </c>
    </row>
    <row r="138" spans="1:27" x14ac:dyDescent="0.3">
      <c r="A138" s="33" t="s">
        <v>10</v>
      </c>
      <c r="B138" s="34">
        <v>0</v>
      </c>
      <c r="C138" s="34">
        <v>0</v>
      </c>
      <c r="D138" s="34">
        <v>178</v>
      </c>
      <c r="E138" s="34">
        <v>0</v>
      </c>
      <c r="F138" s="34">
        <v>0</v>
      </c>
      <c r="G138" s="34">
        <v>4255</v>
      </c>
      <c r="H138" s="34">
        <v>0</v>
      </c>
      <c r="I138" s="34">
        <v>0</v>
      </c>
      <c r="J138" s="34">
        <v>0</v>
      </c>
      <c r="K138" s="34">
        <v>4433</v>
      </c>
      <c r="L138" s="33" t="s">
        <v>10</v>
      </c>
      <c r="M138" s="51">
        <v>385</v>
      </c>
      <c r="N138" s="51">
        <v>744</v>
      </c>
      <c r="O138" s="51">
        <v>2007</v>
      </c>
      <c r="P138" s="51">
        <v>183</v>
      </c>
      <c r="Q138" s="51">
        <v>160</v>
      </c>
      <c r="R138" s="51">
        <v>8951</v>
      </c>
      <c r="S138" s="51">
        <v>839</v>
      </c>
      <c r="T138" s="51">
        <v>1433</v>
      </c>
      <c r="U138" s="51">
        <v>3254</v>
      </c>
      <c r="V138" s="51">
        <v>667</v>
      </c>
      <c r="W138" s="51">
        <v>924</v>
      </c>
      <c r="X138" s="51">
        <v>29844</v>
      </c>
      <c r="Y138" s="51">
        <v>5289</v>
      </c>
      <c r="Z138" s="51">
        <v>508</v>
      </c>
      <c r="AA138" s="51">
        <f t="shared" si="38"/>
        <v>55188</v>
      </c>
    </row>
    <row r="139" spans="1:27" x14ac:dyDescent="0.3">
      <c r="A139" s="33" t="s">
        <v>11</v>
      </c>
      <c r="B139" s="34">
        <v>236</v>
      </c>
      <c r="C139" s="34">
        <v>0</v>
      </c>
      <c r="D139" s="34">
        <v>2094</v>
      </c>
      <c r="E139" s="34">
        <v>300</v>
      </c>
      <c r="F139" s="34">
        <v>0</v>
      </c>
      <c r="G139" s="34">
        <v>29024</v>
      </c>
      <c r="H139" s="34">
        <v>661</v>
      </c>
      <c r="I139" s="34">
        <v>0</v>
      </c>
      <c r="J139" s="34">
        <v>0</v>
      </c>
      <c r="K139" s="34">
        <v>32315</v>
      </c>
      <c r="L139" s="33" t="s">
        <v>11</v>
      </c>
      <c r="M139" s="51">
        <v>448</v>
      </c>
      <c r="N139" s="51">
        <v>850</v>
      </c>
      <c r="O139" s="51">
        <v>2027</v>
      </c>
      <c r="P139" s="51">
        <v>145</v>
      </c>
      <c r="Q139" s="51">
        <v>284</v>
      </c>
      <c r="R139" s="51">
        <v>9419</v>
      </c>
      <c r="S139" s="51">
        <v>1188</v>
      </c>
      <c r="T139" s="51">
        <v>1478</v>
      </c>
      <c r="U139" s="51">
        <v>5055</v>
      </c>
      <c r="V139" s="51">
        <v>804</v>
      </c>
      <c r="W139" s="51">
        <v>1567</v>
      </c>
      <c r="X139" s="51">
        <v>32211</v>
      </c>
      <c r="Y139" s="51">
        <v>11965</v>
      </c>
      <c r="Z139" s="51">
        <v>607</v>
      </c>
      <c r="AA139" s="51">
        <f t="shared" si="38"/>
        <v>68048</v>
      </c>
    </row>
    <row r="140" spans="1:27" x14ac:dyDescent="0.3">
      <c r="A140" s="33" t="s">
        <v>12</v>
      </c>
      <c r="B140" s="34">
        <v>4346</v>
      </c>
      <c r="C140" s="34">
        <v>0</v>
      </c>
      <c r="D140" s="34">
        <v>84472</v>
      </c>
      <c r="E140" s="34">
        <v>8041</v>
      </c>
      <c r="F140" s="34">
        <v>68</v>
      </c>
      <c r="G140" s="34">
        <v>176451</v>
      </c>
      <c r="H140" s="34">
        <v>19490</v>
      </c>
      <c r="I140" s="34">
        <v>0</v>
      </c>
      <c r="J140" s="34">
        <v>0</v>
      </c>
      <c r="K140" s="34">
        <v>292868</v>
      </c>
      <c r="L140" s="33" t="s">
        <v>12</v>
      </c>
      <c r="M140" s="51">
        <v>560</v>
      </c>
      <c r="N140" s="51">
        <v>820</v>
      </c>
      <c r="O140" s="51">
        <v>2369</v>
      </c>
      <c r="P140" s="51">
        <v>166</v>
      </c>
      <c r="Q140" s="51">
        <v>375</v>
      </c>
      <c r="R140" s="51">
        <v>9660</v>
      </c>
      <c r="S140" s="51">
        <v>1249</v>
      </c>
      <c r="T140" s="51">
        <v>1754</v>
      </c>
      <c r="U140" s="51">
        <v>10842</v>
      </c>
      <c r="V140" s="51">
        <v>1007</v>
      </c>
      <c r="W140" s="51">
        <v>2178</v>
      </c>
      <c r="X140" s="51">
        <v>28483</v>
      </c>
      <c r="Y140" s="51">
        <v>19108</v>
      </c>
      <c r="Z140" s="51">
        <v>573</v>
      </c>
      <c r="AA140" s="51">
        <f t="shared" si="38"/>
        <v>79144</v>
      </c>
    </row>
    <row r="141" spans="1:27" x14ac:dyDescent="0.3">
      <c r="A141" s="33" t="s">
        <v>13</v>
      </c>
      <c r="B141" s="34">
        <v>9433</v>
      </c>
      <c r="C141" s="34">
        <v>0</v>
      </c>
      <c r="D141" s="34">
        <v>118022</v>
      </c>
      <c r="E141" s="34">
        <v>17570</v>
      </c>
      <c r="F141" s="34">
        <v>143</v>
      </c>
      <c r="G141" s="34">
        <v>230954</v>
      </c>
      <c r="H141" s="34">
        <v>33418</v>
      </c>
      <c r="I141" s="34">
        <v>0</v>
      </c>
      <c r="J141" s="34">
        <v>0</v>
      </c>
      <c r="K141" s="34">
        <v>409540</v>
      </c>
      <c r="L141" s="33" t="s">
        <v>13</v>
      </c>
      <c r="M141" s="51">
        <v>791</v>
      </c>
      <c r="N141" s="51">
        <v>981</v>
      </c>
      <c r="O141" s="51">
        <v>2572</v>
      </c>
      <c r="P141" s="51">
        <v>190</v>
      </c>
      <c r="Q141" s="51">
        <v>424</v>
      </c>
      <c r="R141" s="51">
        <v>10377</v>
      </c>
      <c r="S141" s="51">
        <v>1360</v>
      </c>
      <c r="T141" s="51">
        <v>1912</v>
      </c>
      <c r="U141" s="51">
        <v>13513</v>
      </c>
      <c r="V141" s="51">
        <v>1167</v>
      </c>
      <c r="W141" s="51">
        <v>2693</v>
      </c>
      <c r="X141" s="51">
        <v>32783</v>
      </c>
      <c r="Y141" s="51">
        <v>21539</v>
      </c>
      <c r="Z141" s="51">
        <v>534</v>
      </c>
      <c r="AA141" s="51">
        <f t="shared" si="38"/>
        <v>90836</v>
      </c>
    </row>
    <row r="142" spans="1:27" x14ac:dyDescent="0.3">
      <c r="A142" s="33" t="s">
        <v>14</v>
      </c>
      <c r="B142" s="34">
        <v>12129</v>
      </c>
      <c r="C142" s="34">
        <v>0</v>
      </c>
      <c r="D142" s="34">
        <v>164139</v>
      </c>
      <c r="E142" s="34">
        <v>32348</v>
      </c>
      <c r="F142" s="34">
        <v>229</v>
      </c>
      <c r="G142" s="34">
        <v>308016</v>
      </c>
      <c r="H142" s="34">
        <v>44800</v>
      </c>
      <c r="I142" s="34">
        <v>0</v>
      </c>
      <c r="J142" s="34">
        <v>0</v>
      </c>
      <c r="K142" s="34">
        <v>561661</v>
      </c>
      <c r="L142" s="33" t="s">
        <v>14</v>
      </c>
      <c r="M142" s="51">
        <v>983</v>
      </c>
      <c r="N142" s="51">
        <v>1305</v>
      </c>
      <c r="O142" s="51">
        <v>4260</v>
      </c>
      <c r="P142" s="51">
        <v>346</v>
      </c>
      <c r="Q142" s="51">
        <v>716</v>
      </c>
      <c r="R142" s="51">
        <v>14360</v>
      </c>
      <c r="S142" s="51">
        <v>1857</v>
      </c>
      <c r="T142" s="51">
        <v>1905</v>
      </c>
      <c r="U142" s="51">
        <v>21273</v>
      </c>
      <c r="V142" s="51">
        <v>1251</v>
      </c>
      <c r="W142" s="51">
        <v>3152</v>
      </c>
      <c r="X142" s="51">
        <v>43675</v>
      </c>
      <c r="Y142" s="51">
        <v>26835</v>
      </c>
      <c r="Z142" s="51">
        <v>767</v>
      </c>
      <c r="AA142" s="51">
        <f t="shared" si="38"/>
        <v>122685</v>
      </c>
    </row>
    <row r="143" spans="1:27" x14ac:dyDescent="0.3">
      <c r="A143" s="33" t="s">
        <v>15</v>
      </c>
      <c r="B143" s="34">
        <v>14354</v>
      </c>
      <c r="C143" s="34">
        <v>0</v>
      </c>
      <c r="D143" s="34">
        <v>160949</v>
      </c>
      <c r="E143" s="34">
        <v>36960</v>
      </c>
      <c r="F143" s="34">
        <v>189</v>
      </c>
      <c r="G143" s="34">
        <v>315934</v>
      </c>
      <c r="H143" s="34">
        <v>52300</v>
      </c>
      <c r="I143" s="34">
        <v>0</v>
      </c>
      <c r="J143" s="34">
        <v>0</v>
      </c>
      <c r="K143" s="34">
        <v>580686</v>
      </c>
      <c r="L143" s="33" t="s">
        <v>15</v>
      </c>
      <c r="M143" s="51">
        <v>1090</v>
      </c>
      <c r="N143" s="51">
        <v>1315</v>
      </c>
      <c r="O143" s="51">
        <v>4014</v>
      </c>
      <c r="P143" s="51">
        <v>326</v>
      </c>
      <c r="Q143" s="51">
        <v>822</v>
      </c>
      <c r="R143" s="51">
        <v>14311</v>
      </c>
      <c r="S143" s="51">
        <v>1773</v>
      </c>
      <c r="T143" s="51">
        <v>1894</v>
      </c>
      <c r="U143" s="51">
        <v>20283</v>
      </c>
      <c r="V143" s="51">
        <v>1219</v>
      </c>
      <c r="W143" s="51">
        <v>3101</v>
      </c>
      <c r="X143" s="51">
        <v>42468</v>
      </c>
      <c r="Y143" s="51">
        <v>26497</v>
      </c>
      <c r="Z143" s="51">
        <v>821</v>
      </c>
      <c r="AA143" s="51">
        <f t="shared" si="38"/>
        <v>119934</v>
      </c>
    </row>
    <row r="144" spans="1:27" x14ac:dyDescent="0.3">
      <c r="A144" s="33" t="s">
        <v>16</v>
      </c>
      <c r="B144" s="34">
        <v>8847</v>
      </c>
      <c r="C144" s="34">
        <v>0</v>
      </c>
      <c r="D144" s="34">
        <v>123899</v>
      </c>
      <c r="E144" s="34">
        <v>14598</v>
      </c>
      <c r="F144" s="34">
        <v>137</v>
      </c>
      <c r="G144" s="34">
        <v>249938</v>
      </c>
      <c r="H144" s="34">
        <v>27078</v>
      </c>
      <c r="I144" s="34">
        <v>0</v>
      </c>
      <c r="J144" s="34">
        <v>0</v>
      </c>
      <c r="K144" s="34">
        <v>424497</v>
      </c>
      <c r="L144" s="33" t="s">
        <v>16</v>
      </c>
      <c r="M144" s="51">
        <v>774</v>
      </c>
      <c r="N144" s="51">
        <v>957</v>
      </c>
      <c r="O144" s="51">
        <v>2627</v>
      </c>
      <c r="P144" s="51">
        <v>211</v>
      </c>
      <c r="Q144" s="51">
        <v>453</v>
      </c>
      <c r="R144" s="51">
        <v>8968</v>
      </c>
      <c r="S144" s="51">
        <v>1370</v>
      </c>
      <c r="T144" s="51">
        <v>1910</v>
      </c>
      <c r="U144" s="51">
        <v>12624</v>
      </c>
      <c r="V144" s="51">
        <v>1063</v>
      </c>
      <c r="W144" s="51">
        <v>2492</v>
      </c>
      <c r="X144" s="51">
        <v>32367</v>
      </c>
      <c r="Y144" s="51">
        <v>21499</v>
      </c>
      <c r="Z144" s="51">
        <v>640</v>
      </c>
      <c r="AA144" s="51">
        <f t="shared" si="38"/>
        <v>87955</v>
      </c>
    </row>
    <row r="145" spans="1:27" x14ac:dyDescent="0.3">
      <c r="A145" s="33" t="s">
        <v>17</v>
      </c>
      <c r="B145" s="34">
        <v>660</v>
      </c>
      <c r="C145" s="34">
        <v>0</v>
      </c>
      <c r="D145" s="34">
        <v>40751</v>
      </c>
      <c r="E145" s="34">
        <v>1319</v>
      </c>
      <c r="F145" s="34">
        <v>0</v>
      </c>
      <c r="G145" s="34">
        <v>97045</v>
      </c>
      <c r="H145" s="34">
        <v>3999</v>
      </c>
      <c r="I145" s="34">
        <v>0</v>
      </c>
      <c r="J145" s="34">
        <v>0</v>
      </c>
      <c r="K145" s="34">
        <v>143774</v>
      </c>
      <c r="L145" s="33" t="s">
        <v>17</v>
      </c>
      <c r="M145" s="51">
        <v>452</v>
      </c>
      <c r="N145" s="51">
        <v>752</v>
      </c>
      <c r="O145" s="51">
        <v>2000</v>
      </c>
      <c r="P145" s="51">
        <v>160</v>
      </c>
      <c r="Q145" s="51">
        <v>300</v>
      </c>
      <c r="R145" s="51">
        <v>7589</v>
      </c>
      <c r="S145" s="51">
        <v>985</v>
      </c>
      <c r="T145" s="51">
        <v>1519</v>
      </c>
      <c r="U145" s="51">
        <v>5143</v>
      </c>
      <c r="V145" s="51">
        <v>684</v>
      </c>
      <c r="W145" s="51">
        <v>1484</v>
      </c>
      <c r="X145" s="51">
        <v>27726</v>
      </c>
      <c r="Y145" s="51">
        <v>13994</v>
      </c>
      <c r="Z145" s="51">
        <v>552</v>
      </c>
      <c r="AA145" s="51">
        <f t="shared" si="38"/>
        <v>63340</v>
      </c>
    </row>
    <row r="146" spans="1:27" x14ac:dyDescent="0.3">
      <c r="A146" s="33" t="s">
        <v>18</v>
      </c>
      <c r="B146" s="34">
        <v>0</v>
      </c>
      <c r="C146" s="34">
        <v>0</v>
      </c>
      <c r="D146" s="34">
        <v>825</v>
      </c>
      <c r="E146" s="34">
        <v>0</v>
      </c>
      <c r="F146" s="34">
        <v>0</v>
      </c>
      <c r="G146" s="34">
        <v>3861</v>
      </c>
      <c r="H146" s="34">
        <v>0</v>
      </c>
      <c r="I146" s="34">
        <v>0</v>
      </c>
      <c r="J146" s="34">
        <v>0</v>
      </c>
      <c r="K146" s="34">
        <v>4686</v>
      </c>
      <c r="L146" s="33" t="s">
        <v>18</v>
      </c>
      <c r="M146" s="51">
        <v>363</v>
      </c>
      <c r="N146" s="51">
        <v>699</v>
      </c>
      <c r="O146" s="51">
        <v>2931</v>
      </c>
      <c r="P146" s="51">
        <v>172</v>
      </c>
      <c r="Q146" s="51">
        <v>292</v>
      </c>
      <c r="R146" s="51">
        <v>7560</v>
      </c>
      <c r="S146" s="51">
        <v>783</v>
      </c>
      <c r="T146" s="51">
        <v>1276</v>
      </c>
      <c r="U146" s="51">
        <v>2117</v>
      </c>
      <c r="V146" s="51">
        <v>576</v>
      </c>
      <c r="W146" s="51">
        <v>1014</v>
      </c>
      <c r="X146" s="51">
        <v>22402</v>
      </c>
      <c r="Y146" s="51">
        <v>4530</v>
      </c>
      <c r="Z146" s="51">
        <v>487</v>
      </c>
      <c r="AA146" s="51">
        <f t="shared" si="38"/>
        <v>45202</v>
      </c>
    </row>
    <row r="147" spans="1:27" x14ac:dyDescent="0.3">
      <c r="A147" s="33" t="s">
        <v>19</v>
      </c>
      <c r="B147" s="34">
        <v>0</v>
      </c>
      <c r="C147" s="34">
        <v>0</v>
      </c>
      <c r="D147" s="34">
        <v>608</v>
      </c>
      <c r="E147" s="34">
        <v>0</v>
      </c>
      <c r="F147" s="34">
        <v>0</v>
      </c>
      <c r="G147" s="34">
        <v>3705</v>
      </c>
      <c r="H147" s="34">
        <v>0</v>
      </c>
      <c r="I147" s="34">
        <v>0</v>
      </c>
      <c r="J147" s="34">
        <v>0</v>
      </c>
      <c r="K147" s="34">
        <v>4313</v>
      </c>
      <c r="L147" s="33" t="s">
        <v>19</v>
      </c>
      <c r="M147" s="51">
        <v>228</v>
      </c>
      <c r="N147" s="51">
        <v>618</v>
      </c>
      <c r="O147" s="51">
        <v>1615</v>
      </c>
      <c r="P147" s="51">
        <v>113</v>
      </c>
      <c r="Q147" s="51">
        <v>128</v>
      </c>
      <c r="R147" s="51">
        <v>6529</v>
      </c>
      <c r="S147" s="51">
        <v>659</v>
      </c>
      <c r="T147" s="51">
        <v>953</v>
      </c>
      <c r="U147" s="51">
        <v>1393</v>
      </c>
      <c r="V147" s="51">
        <v>498</v>
      </c>
      <c r="W147" s="51">
        <v>673</v>
      </c>
      <c r="X147" s="51">
        <v>21446</v>
      </c>
      <c r="Y147" s="51">
        <v>3093</v>
      </c>
      <c r="Z147" s="51">
        <v>311</v>
      </c>
      <c r="AA147" s="51">
        <f t="shared" si="38"/>
        <v>38257</v>
      </c>
    </row>
    <row r="148" spans="1:27" x14ac:dyDescent="0.3">
      <c r="A148" s="138" t="s">
        <v>292</v>
      </c>
      <c r="B148" s="138"/>
      <c r="C148" s="138"/>
      <c r="D148" s="138"/>
      <c r="E148" s="138"/>
      <c r="F148" s="138"/>
      <c r="G148" s="138"/>
      <c r="H148" s="9"/>
      <c r="I148" s="9"/>
      <c r="J148" s="9"/>
      <c r="K148" s="9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9"/>
      <c r="Z148" s="9"/>
      <c r="AA148" s="9"/>
    </row>
  </sheetData>
  <mergeCells count="3">
    <mergeCell ref="A3:K3"/>
    <mergeCell ref="L148:X148"/>
    <mergeCell ref="L3:AA3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verticalDpi="597" r:id="rId1"/>
  <headerFooter>
    <oddHeader>&amp;R&amp;G</oddHeader>
    <oddFooter>&amp;L&amp;F&amp;C&amp;P / &amp;N&amp;R&amp;A</oddFooter>
  </headerFooter>
  <rowBreaks count="1" manualBreakCount="1">
    <brk id="95" max="24" man="1"/>
  </rowBreaks>
  <colBreaks count="1" manualBreakCount="1">
    <brk id="11" max="1048575" man="1"/>
  </colBreaks>
  <ignoredErrors>
    <ignoredError sqref="K32:K43" formulaRange="1"/>
    <ignoredError sqref="K31 AA31 AA44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2:H320"/>
  <sheetViews>
    <sheetView showGridLines="0" zoomScaleNormal="100" workbookViewId="0">
      <selection activeCell="F31" sqref="F31"/>
    </sheetView>
  </sheetViews>
  <sheetFormatPr defaultRowHeight="14.4" x14ac:dyDescent="0.3"/>
  <cols>
    <col min="1" max="1" width="5.5546875" bestFit="1" customWidth="1"/>
    <col min="2" max="2" width="18.88671875" bestFit="1" customWidth="1"/>
    <col min="3" max="3" width="16.44140625" bestFit="1" customWidth="1"/>
    <col min="4" max="4" width="26.44140625" bestFit="1" customWidth="1"/>
    <col min="5" max="5" width="24.6640625" bestFit="1" customWidth="1"/>
    <col min="6" max="6" width="18.109375" bestFit="1" customWidth="1"/>
    <col min="7" max="7" width="18.44140625" customWidth="1"/>
    <col min="8" max="8" width="18.33203125" customWidth="1"/>
  </cols>
  <sheetData>
    <row r="2" spans="1:6" x14ac:dyDescent="0.3">
      <c r="A2" s="206" t="s">
        <v>299</v>
      </c>
      <c r="B2" s="207"/>
      <c r="C2" s="207"/>
      <c r="D2" s="207"/>
      <c r="E2" s="207"/>
      <c r="F2" s="207"/>
    </row>
    <row r="3" spans="1:6" ht="28.5" customHeight="1" x14ac:dyDescent="0.3">
      <c r="A3" s="113"/>
      <c r="B3" s="20"/>
      <c r="C3" s="20"/>
      <c r="D3" s="21" t="s">
        <v>21</v>
      </c>
      <c r="E3" s="21" t="s">
        <v>22</v>
      </c>
      <c r="F3" s="21" t="s">
        <v>23</v>
      </c>
    </row>
    <row r="4" spans="1:6" ht="34.5" customHeight="1" thickBot="1" x14ac:dyDescent="0.35">
      <c r="A4" s="40" t="s">
        <v>20</v>
      </c>
      <c r="B4" s="22" t="s">
        <v>162</v>
      </c>
      <c r="C4" s="22" t="s">
        <v>42</v>
      </c>
      <c r="D4" s="23" t="s">
        <v>24</v>
      </c>
      <c r="E4" s="23" t="s">
        <v>24</v>
      </c>
      <c r="F4" s="23" t="s">
        <v>25</v>
      </c>
    </row>
    <row r="5" spans="1:6" ht="15" customHeight="1" x14ac:dyDescent="0.3">
      <c r="A5" s="199">
        <v>2019</v>
      </c>
      <c r="B5" s="204" t="s">
        <v>41</v>
      </c>
      <c r="C5" s="160" t="s">
        <v>87</v>
      </c>
      <c r="D5" s="41">
        <v>34283</v>
      </c>
      <c r="E5" s="42">
        <v>28707</v>
      </c>
      <c r="F5" s="42">
        <f>SUM(D5:E5)</f>
        <v>62990</v>
      </c>
    </row>
    <row r="6" spans="1:6" ht="15" customHeight="1" x14ac:dyDescent="0.3">
      <c r="A6" s="197"/>
      <c r="B6" s="202"/>
      <c r="C6" s="158" t="s">
        <v>44</v>
      </c>
      <c r="D6" s="24">
        <v>58321</v>
      </c>
      <c r="E6" s="25">
        <v>62736</v>
      </c>
      <c r="F6" s="25">
        <f t="shared" ref="F6:F49" si="0">SUM(D6:E6)</f>
        <v>121057</v>
      </c>
    </row>
    <row r="7" spans="1:6" ht="15" customHeight="1" x14ac:dyDescent="0.3">
      <c r="A7" s="197"/>
      <c r="B7" s="202"/>
      <c r="C7" s="158" t="s">
        <v>45</v>
      </c>
      <c r="D7" s="24">
        <v>13598</v>
      </c>
      <c r="E7" s="25">
        <v>13970</v>
      </c>
      <c r="F7" s="25">
        <f t="shared" si="0"/>
        <v>27568</v>
      </c>
    </row>
    <row r="8" spans="1:6" ht="15" customHeight="1" x14ac:dyDescent="0.3">
      <c r="A8" s="197"/>
      <c r="B8" s="202"/>
      <c r="C8" s="158" t="s">
        <v>46</v>
      </c>
      <c r="D8" s="24">
        <v>353120</v>
      </c>
      <c r="E8" s="25">
        <v>353132</v>
      </c>
      <c r="F8" s="25">
        <f t="shared" si="0"/>
        <v>706252</v>
      </c>
    </row>
    <row r="9" spans="1:6" ht="15" customHeight="1" x14ac:dyDescent="0.3">
      <c r="A9" s="197"/>
      <c r="B9" s="202"/>
      <c r="C9" s="158" t="s">
        <v>49</v>
      </c>
      <c r="D9" s="24">
        <v>285573</v>
      </c>
      <c r="E9" s="25">
        <v>286980</v>
      </c>
      <c r="F9" s="25">
        <f t="shared" si="0"/>
        <v>572553</v>
      </c>
    </row>
    <row r="10" spans="1:6" ht="15" customHeight="1" x14ac:dyDescent="0.3">
      <c r="A10" s="197"/>
      <c r="B10" s="202"/>
      <c r="C10" s="158" t="s">
        <v>51</v>
      </c>
      <c r="D10" s="24">
        <v>21007</v>
      </c>
      <c r="E10" s="25">
        <v>20476</v>
      </c>
      <c r="F10" s="25">
        <f t="shared" si="0"/>
        <v>41483</v>
      </c>
    </row>
    <row r="11" spans="1:6" ht="15" customHeight="1" x14ac:dyDescent="0.3">
      <c r="A11" s="197"/>
      <c r="B11" s="202"/>
      <c r="C11" s="158" t="s">
        <v>52</v>
      </c>
      <c r="D11" s="24">
        <v>13283</v>
      </c>
      <c r="E11" s="25">
        <v>12972</v>
      </c>
      <c r="F11" s="25">
        <f t="shared" si="0"/>
        <v>26255</v>
      </c>
    </row>
    <row r="12" spans="1:6" ht="15" customHeight="1" x14ac:dyDescent="0.3">
      <c r="A12" s="197"/>
      <c r="B12" s="202"/>
      <c r="C12" s="158" t="s">
        <v>53</v>
      </c>
      <c r="D12" s="24">
        <v>1088552</v>
      </c>
      <c r="E12" s="25">
        <v>1029388</v>
      </c>
      <c r="F12" s="25">
        <f t="shared" si="0"/>
        <v>2117940</v>
      </c>
    </row>
    <row r="13" spans="1:6" ht="15" customHeight="1" x14ac:dyDescent="0.3">
      <c r="A13" s="197"/>
      <c r="B13" s="202"/>
      <c r="C13" s="158" t="s">
        <v>54</v>
      </c>
      <c r="D13" s="24">
        <v>12737</v>
      </c>
      <c r="E13" s="25">
        <v>12533</v>
      </c>
      <c r="F13" s="25">
        <f t="shared" si="0"/>
        <v>25270</v>
      </c>
    </row>
    <row r="14" spans="1:6" ht="15" customHeight="1" x14ac:dyDescent="0.3">
      <c r="A14" s="197"/>
      <c r="B14" s="202"/>
      <c r="C14" s="158" t="s">
        <v>55</v>
      </c>
      <c r="D14" s="24">
        <v>141979</v>
      </c>
      <c r="E14" s="25">
        <v>143157</v>
      </c>
      <c r="F14" s="25">
        <f t="shared" si="0"/>
        <v>285136</v>
      </c>
    </row>
    <row r="15" spans="1:6" ht="15" customHeight="1" x14ac:dyDescent="0.3">
      <c r="A15" s="197"/>
      <c r="B15" s="202"/>
      <c r="C15" s="158" t="s">
        <v>59</v>
      </c>
      <c r="D15" s="24">
        <v>142763</v>
      </c>
      <c r="E15" s="25">
        <v>147146</v>
      </c>
      <c r="F15" s="25">
        <f t="shared" si="0"/>
        <v>289909</v>
      </c>
    </row>
    <row r="16" spans="1:6" ht="15" customHeight="1" x14ac:dyDescent="0.3">
      <c r="A16" s="197"/>
      <c r="B16" s="202"/>
      <c r="C16" s="158" t="s">
        <v>60</v>
      </c>
      <c r="D16" s="24">
        <v>46553</v>
      </c>
      <c r="E16" s="25">
        <v>47445</v>
      </c>
      <c r="F16" s="25">
        <f t="shared" si="0"/>
        <v>93998</v>
      </c>
    </row>
    <row r="17" spans="1:6" ht="15" customHeight="1" x14ac:dyDescent="0.3">
      <c r="A17" s="197"/>
      <c r="B17" s="202"/>
      <c r="C17" s="158" t="s">
        <v>62</v>
      </c>
      <c r="D17" s="24">
        <v>65584</v>
      </c>
      <c r="E17" s="25">
        <v>66074</v>
      </c>
      <c r="F17" s="25">
        <f t="shared" si="0"/>
        <v>131658</v>
      </c>
    </row>
    <row r="18" spans="1:6" ht="15" customHeight="1" x14ac:dyDescent="0.3">
      <c r="A18" s="197"/>
      <c r="B18" s="202"/>
      <c r="C18" s="158" t="s">
        <v>63</v>
      </c>
      <c r="D18" s="24">
        <v>93741</v>
      </c>
      <c r="E18" s="25">
        <v>93460</v>
      </c>
      <c r="F18" s="25">
        <f t="shared" si="0"/>
        <v>187201</v>
      </c>
    </row>
    <row r="19" spans="1:6" ht="15" customHeight="1" x14ac:dyDescent="0.3">
      <c r="A19" s="197"/>
      <c r="B19" s="202"/>
      <c r="C19" s="158" t="s">
        <v>67</v>
      </c>
      <c r="D19" s="24">
        <v>212990</v>
      </c>
      <c r="E19" s="25">
        <v>210563</v>
      </c>
      <c r="F19" s="25">
        <f t="shared" si="0"/>
        <v>423553</v>
      </c>
    </row>
    <row r="20" spans="1:6" ht="15" customHeight="1" x14ac:dyDescent="0.3">
      <c r="A20" s="197"/>
      <c r="B20" s="202"/>
      <c r="C20" s="158" t="s">
        <v>69</v>
      </c>
      <c r="D20" s="24">
        <v>846011</v>
      </c>
      <c r="E20" s="25">
        <v>821756</v>
      </c>
      <c r="F20" s="25">
        <f t="shared" si="0"/>
        <v>1667767</v>
      </c>
    </row>
    <row r="21" spans="1:6" ht="15" customHeight="1" x14ac:dyDescent="0.3">
      <c r="A21" s="197"/>
      <c r="B21" s="202"/>
      <c r="C21" s="158" t="s">
        <v>70</v>
      </c>
      <c r="D21" s="24">
        <v>548337</v>
      </c>
      <c r="E21" s="25">
        <v>538684</v>
      </c>
      <c r="F21" s="25">
        <f t="shared" si="0"/>
        <v>1087021</v>
      </c>
    </row>
    <row r="22" spans="1:6" ht="15" customHeight="1" x14ac:dyDescent="0.3">
      <c r="A22" s="197"/>
      <c r="B22" s="202"/>
      <c r="C22" s="158" t="s">
        <v>72</v>
      </c>
      <c r="D22" s="24">
        <v>988391</v>
      </c>
      <c r="E22" s="25">
        <v>970477</v>
      </c>
      <c r="F22" s="25">
        <f t="shared" si="0"/>
        <v>1958868</v>
      </c>
    </row>
    <row r="23" spans="1:6" ht="15" customHeight="1" x14ac:dyDescent="0.3">
      <c r="A23" s="197"/>
      <c r="B23" s="202"/>
      <c r="C23" s="158" t="s">
        <v>76</v>
      </c>
      <c r="D23" s="24">
        <v>81275</v>
      </c>
      <c r="E23" s="25">
        <v>81584</v>
      </c>
      <c r="F23" s="25">
        <f t="shared" si="0"/>
        <v>162859</v>
      </c>
    </row>
    <row r="24" spans="1:6" ht="15" customHeight="1" x14ac:dyDescent="0.3">
      <c r="A24" s="197"/>
      <c r="B24" s="202"/>
      <c r="C24" s="158" t="s">
        <v>77</v>
      </c>
      <c r="D24" s="24">
        <v>10964</v>
      </c>
      <c r="E24" s="25">
        <v>11011</v>
      </c>
      <c r="F24" s="25">
        <f t="shared" si="0"/>
        <v>21975</v>
      </c>
    </row>
    <row r="25" spans="1:6" ht="15" customHeight="1" x14ac:dyDescent="0.3">
      <c r="A25" s="197"/>
      <c r="B25" s="202"/>
      <c r="C25" s="158" t="s">
        <v>78</v>
      </c>
      <c r="D25" s="24">
        <v>135725</v>
      </c>
      <c r="E25" s="25">
        <v>136343</v>
      </c>
      <c r="F25" s="25">
        <f t="shared" si="0"/>
        <v>272068</v>
      </c>
    </row>
    <row r="26" spans="1:6" ht="15" customHeight="1" x14ac:dyDescent="0.3">
      <c r="A26" s="197"/>
      <c r="B26" s="202"/>
      <c r="C26" s="158" t="s">
        <v>79</v>
      </c>
      <c r="D26" s="24">
        <v>18927</v>
      </c>
      <c r="E26" s="25">
        <v>17811</v>
      </c>
      <c r="F26" s="25">
        <f t="shared" si="0"/>
        <v>36738</v>
      </c>
    </row>
    <row r="27" spans="1:6" ht="15" customHeight="1" x14ac:dyDescent="0.3">
      <c r="A27" s="197"/>
      <c r="B27" s="202"/>
      <c r="C27" s="158" t="s">
        <v>81</v>
      </c>
      <c r="D27" s="24">
        <v>364776</v>
      </c>
      <c r="E27" s="25">
        <v>366295</v>
      </c>
      <c r="F27" s="25">
        <f t="shared" si="0"/>
        <v>731071</v>
      </c>
    </row>
    <row r="28" spans="1:6" ht="15" customHeight="1" x14ac:dyDescent="0.3">
      <c r="A28" s="197"/>
      <c r="B28" s="202"/>
      <c r="C28" s="158" t="s">
        <v>83</v>
      </c>
      <c r="D28" s="24">
        <v>500681</v>
      </c>
      <c r="E28" s="25">
        <v>500870</v>
      </c>
      <c r="F28" s="25">
        <f t="shared" si="0"/>
        <v>1001551</v>
      </c>
    </row>
    <row r="29" spans="1:6" ht="15" customHeight="1" x14ac:dyDescent="0.3">
      <c r="A29" s="197"/>
      <c r="B29" s="203"/>
      <c r="C29" s="159" t="s">
        <v>84</v>
      </c>
      <c r="D29" s="26">
        <v>51605</v>
      </c>
      <c r="E29" s="27">
        <v>51059</v>
      </c>
      <c r="F29" s="27">
        <f t="shared" si="0"/>
        <v>102664</v>
      </c>
    </row>
    <row r="30" spans="1:6" ht="15" customHeight="1" x14ac:dyDescent="0.3">
      <c r="A30" s="197"/>
      <c r="B30" s="205" t="s">
        <v>40</v>
      </c>
      <c r="C30" s="161" t="s">
        <v>43</v>
      </c>
      <c r="D30" s="28">
        <v>4613</v>
      </c>
      <c r="E30" s="29">
        <v>4412</v>
      </c>
      <c r="F30" s="29">
        <f t="shared" si="0"/>
        <v>9025</v>
      </c>
    </row>
    <row r="31" spans="1:6" ht="15" customHeight="1" x14ac:dyDescent="0.3">
      <c r="A31" s="197"/>
      <c r="B31" s="202"/>
      <c r="C31" s="158" t="s">
        <v>47</v>
      </c>
      <c r="D31" s="30">
        <v>3325</v>
      </c>
      <c r="E31" s="31">
        <v>2992</v>
      </c>
      <c r="F31" s="31">
        <f t="shared" si="0"/>
        <v>6317</v>
      </c>
    </row>
    <row r="32" spans="1:6" ht="15" customHeight="1" x14ac:dyDescent="0.3">
      <c r="A32" s="197"/>
      <c r="B32" s="202"/>
      <c r="C32" s="158" t="s">
        <v>48</v>
      </c>
      <c r="D32" s="30">
        <v>22969</v>
      </c>
      <c r="E32" s="31">
        <v>23190</v>
      </c>
      <c r="F32" s="31">
        <f t="shared" si="0"/>
        <v>46159</v>
      </c>
    </row>
    <row r="33" spans="1:6" ht="15" customHeight="1" x14ac:dyDescent="0.3">
      <c r="A33" s="197"/>
      <c r="B33" s="202"/>
      <c r="C33" s="158" t="s">
        <v>50</v>
      </c>
      <c r="D33" s="30">
        <v>2715</v>
      </c>
      <c r="E33" s="31">
        <v>2917</v>
      </c>
      <c r="F33" s="31">
        <f t="shared" si="0"/>
        <v>5632</v>
      </c>
    </row>
    <row r="34" spans="1:6" ht="15" customHeight="1" x14ac:dyDescent="0.3">
      <c r="A34" s="197"/>
      <c r="B34" s="202"/>
      <c r="C34" s="158" t="s">
        <v>57</v>
      </c>
      <c r="D34" s="30">
        <v>19886</v>
      </c>
      <c r="E34" s="31">
        <v>18664</v>
      </c>
      <c r="F34" s="31">
        <f t="shared" si="0"/>
        <v>38550</v>
      </c>
    </row>
    <row r="35" spans="1:6" ht="15" customHeight="1" x14ac:dyDescent="0.3">
      <c r="A35" s="197"/>
      <c r="B35" s="202"/>
      <c r="C35" s="158" t="s">
        <v>56</v>
      </c>
      <c r="D35" s="30">
        <v>191492</v>
      </c>
      <c r="E35" s="31">
        <v>193128</v>
      </c>
      <c r="F35" s="31">
        <f t="shared" si="0"/>
        <v>384620</v>
      </c>
    </row>
    <row r="36" spans="1:6" ht="15" customHeight="1" x14ac:dyDescent="0.3">
      <c r="A36" s="197"/>
      <c r="B36" s="202"/>
      <c r="C36" s="158" t="s">
        <v>58</v>
      </c>
      <c r="D36" s="30">
        <v>7162</v>
      </c>
      <c r="E36" s="31">
        <v>6461</v>
      </c>
      <c r="F36" s="31">
        <f t="shared" si="0"/>
        <v>13623</v>
      </c>
    </row>
    <row r="37" spans="1:6" ht="15" customHeight="1" x14ac:dyDescent="0.3">
      <c r="A37" s="197"/>
      <c r="B37" s="202"/>
      <c r="C37" s="158" t="s">
        <v>61</v>
      </c>
      <c r="D37" s="30">
        <v>3021</v>
      </c>
      <c r="E37" s="31">
        <v>3020</v>
      </c>
      <c r="F37" s="31">
        <f t="shared" si="0"/>
        <v>6041</v>
      </c>
    </row>
    <row r="38" spans="1:6" ht="15" customHeight="1" x14ac:dyDescent="0.3">
      <c r="A38" s="197"/>
      <c r="B38" s="202"/>
      <c r="C38" s="158" t="s">
        <v>64</v>
      </c>
      <c r="D38" s="30">
        <v>314027</v>
      </c>
      <c r="E38" s="31">
        <v>312820</v>
      </c>
      <c r="F38" s="31">
        <f t="shared" si="0"/>
        <v>626847</v>
      </c>
    </row>
    <row r="39" spans="1:6" ht="15" customHeight="1" x14ac:dyDescent="0.3">
      <c r="A39" s="197"/>
      <c r="B39" s="202"/>
      <c r="C39" s="158" t="s">
        <v>65</v>
      </c>
      <c r="D39" s="30">
        <v>74211</v>
      </c>
      <c r="E39" s="31">
        <v>77776</v>
      </c>
      <c r="F39" s="31">
        <f t="shared" si="0"/>
        <v>151987</v>
      </c>
    </row>
    <row r="40" spans="1:6" ht="15" customHeight="1" x14ac:dyDescent="0.3">
      <c r="A40" s="197"/>
      <c r="B40" s="202"/>
      <c r="C40" s="158" t="s">
        <v>66</v>
      </c>
      <c r="D40" s="30">
        <v>18166</v>
      </c>
      <c r="E40" s="31">
        <v>18091</v>
      </c>
      <c r="F40" s="31">
        <f t="shared" si="0"/>
        <v>36257</v>
      </c>
    </row>
    <row r="41" spans="1:6" ht="15" customHeight="1" x14ac:dyDescent="0.3">
      <c r="A41" s="197"/>
      <c r="B41" s="202"/>
      <c r="C41" s="158" t="s">
        <v>68</v>
      </c>
      <c r="D41" s="30">
        <v>10809</v>
      </c>
      <c r="E41" s="31">
        <v>10677</v>
      </c>
      <c r="F41" s="31">
        <f t="shared" si="0"/>
        <v>21486</v>
      </c>
    </row>
    <row r="42" spans="1:6" ht="15" customHeight="1" x14ac:dyDescent="0.3">
      <c r="A42" s="197"/>
      <c r="B42" s="202"/>
      <c r="C42" s="158" t="s">
        <v>71</v>
      </c>
      <c r="D42" s="30">
        <v>20913</v>
      </c>
      <c r="E42" s="31">
        <v>21107</v>
      </c>
      <c r="F42" s="31">
        <f t="shared" si="0"/>
        <v>42020</v>
      </c>
    </row>
    <row r="43" spans="1:6" ht="15" customHeight="1" x14ac:dyDescent="0.3">
      <c r="A43" s="197"/>
      <c r="B43" s="202"/>
      <c r="C43" s="158" t="s">
        <v>73</v>
      </c>
      <c r="D43" s="30">
        <v>82319</v>
      </c>
      <c r="E43" s="31">
        <v>83968</v>
      </c>
      <c r="F43" s="31">
        <f t="shared" si="0"/>
        <v>166287</v>
      </c>
    </row>
    <row r="44" spans="1:6" ht="15" customHeight="1" x14ac:dyDescent="0.3">
      <c r="A44" s="197"/>
      <c r="B44" s="202"/>
      <c r="C44" s="158" t="s">
        <v>74</v>
      </c>
      <c r="D44" s="30">
        <v>71202</v>
      </c>
      <c r="E44" s="31">
        <v>68384</v>
      </c>
      <c r="F44" s="31">
        <f t="shared" si="0"/>
        <v>139586</v>
      </c>
    </row>
    <row r="45" spans="1:6" ht="15" customHeight="1" x14ac:dyDescent="0.3">
      <c r="A45" s="197"/>
      <c r="B45" s="202"/>
      <c r="C45" s="158" t="s">
        <v>80</v>
      </c>
      <c r="D45" s="30">
        <v>114550</v>
      </c>
      <c r="E45" s="31">
        <v>118014</v>
      </c>
      <c r="F45" s="31">
        <f t="shared" si="0"/>
        <v>232564</v>
      </c>
    </row>
    <row r="46" spans="1:6" ht="15" customHeight="1" x14ac:dyDescent="0.3">
      <c r="A46" s="197"/>
      <c r="B46" s="202"/>
      <c r="C46" s="158" t="s">
        <v>75</v>
      </c>
      <c r="D46" s="30">
        <v>324433</v>
      </c>
      <c r="E46" s="31">
        <v>328584</v>
      </c>
      <c r="F46" s="31">
        <f t="shared" si="0"/>
        <v>653017</v>
      </c>
    </row>
    <row r="47" spans="1:6" ht="15" customHeight="1" x14ac:dyDescent="0.3">
      <c r="A47" s="197"/>
      <c r="B47" s="202"/>
      <c r="C47" s="158" t="s">
        <v>82</v>
      </c>
      <c r="D47" s="30">
        <v>17179</v>
      </c>
      <c r="E47" s="31">
        <v>18782</v>
      </c>
      <c r="F47" s="31">
        <f t="shared" si="0"/>
        <v>35961</v>
      </c>
    </row>
    <row r="48" spans="1:6" ht="15" customHeight="1" thickBot="1" x14ac:dyDescent="0.35">
      <c r="A48" s="197"/>
      <c r="B48" s="202"/>
      <c r="C48" s="158" t="s">
        <v>85</v>
      </c>
      <c r="D48" s="30">
        <v>10924</v>
      </c>
      <c r="E48" s="31">
        <v>10705</v>
      </c>
      <c r="F48" s="31">
        <f t="shared" si="0"/>
        <v>21629</v>
      </c>
    </row>
    <row r="49" spans="1:6" ht="15" customHeight="1" thickBot="1" x14ac:dyDescent="0.35">
      <c r="A49" s="200"/>
      <c r="B49" s="43" t="s">
        <v>91</v>
      </c>
      <c r="C49" s="43"/>
      <c r="D49" s="44">
        <f>SUM(D5:D48)</f>
        <v>7444692</v>
      </c>
      <c r="E49" s="45">
        <f>SUM(E5:E48)</f>
        <v>7348321</v>
      </c>
      <c r="F49" s="45">
        <f t="shared" si="0"/>
        <v>14793013</v>
      </c>
    </row>
    <row r="50" spans="1:6" ht="15" customHeight="1" x14ac:dyDescent="0.3">
      <c r="A50" s="199">
        <v>2018</v>
      </c>
      <c r="B50" s="204" t="s">
        <v>41</v>
      </c>
      <c r="C50" s="141" t="s">
        <v>87</v>
      </c>
      <c r="D50" s="41">
        <v>30816</v>
      </c>
      <c r="E50" s="42">
        <v>27393</v>
      </c>
      <c r="F50" s="42">
        <f>SUM(D50:E50)</f>
        <v>58209</v>
      </c>
    </row>
    <row r="51" spans="1:6" ht="15" customHeight="1" x14ac:dyDescent="0.3">
      <c r="A51" s="197"/>
      <c r="B51" s="202"/>
      <c r="C51" s="139" t="s">
        <v>44</v>
      </c>
      <c r="D51" s="24">
        <v>59954</v>
      </c>
      <c r="E51" s="25">
        <v>67185</v>
      </c>
      <c r="F51" s="25">
        <f t="shared" ref="F51:F72" si="1">SUM(D51:E51)</f>
        <v>127139</v>
      </c>
    </row>
    <row r="52" spans="1:6" ht="15" customHeight="1" x14ac:dyDescent="0.3">
      <c r="A52" s="197"/>
      <c r="B52" s="202"/>
      <c r="C52" s="139" t="s">
        <v>45</v>
      </c>
      <c r="D52" s="24">
        <v>13936</v>
      </c>
      <c r="E52" s="25">
        <v>14199</v>
      </c>
      <c r="F52" s="25">
        <f t="shared" si="1"/>
        <v>28135</v>
      </c>
    </row>
    <row r="53" spans="1:6" ht="15" customHeight="1" x14ac:dyDescent="0.3">
      <c r="A53" s="197"/>
      <c r="B53" s="202"/>
      <c r="C53" s="139" t="s">
        <v>46</v>
      </c>
      <c r="D53" s="24">
        <v>326429</v>
      </c>
      <c r="E53" s="25">
        <v>326357</v>
      </c>
      <c r="F53" s="25">
        <f t="shared" si="1"/>
        <v>652786</v>
      </c>
    </row>
    <row r="54" spans="1:6" ht="15" customHeight="1" x14ac:dyDescent="0.3">
      <c r="A54" s="197"/>
      <c r="B54" s="202"/>
      <c r="C54" s="139" t="s">
        <v>49</v>
      </c>
      <c r="D54" s="24">
        <v>275900</v>
      </c>
      <c r="E54" s="25">
        <v>275554</v>
      </c>
      <c r="F54" s="25">
        <f t="shared" si="1"/>
        <v>551454</v>
      </c>
    </row>
    <row r="55" spans="1:6" ht="15" customHeight="1" x14ac:dyDescent="0.3">
      <c r="A55" s="197"/>
      <c r="B55" s="202"/>
      <c r="C55" s="139" t="s">
        <v>51</v>
      </c>
      <c r="D55" s="24">
        <v>19960</v>
      </c>
      <c r="E55" s="25">
        <v>20441</v>
      </c>
      <c r="F55" s="25">
        <f t="shared" si="1"/>
        <v>40401</v>
      </c>
    </row>
    <row r="56" spans="1:6" ht="15" customHeight="1" x14ac:dyDescent="0.3">
      <c r="A56" s="197"/>
      <c r="B56" s="202"/>
      <c r="C56" s="139" t="s">
        <v>52</v>
      </c>
      <c r="D56" s="24">
        <v>13142</v>
      </c>
      <c r="E56" s="25">
        <v>12975</v>
      </c>
      <c r="F56" s="25">
        <f t="shared" si="1"/>
        <v>26117</v>
      </c>
    </row>
    <row r="57" spans="1:6" ht="15" customHeight="1" x14ac:dyDescent="0.3">
      <c r="A57" s="197"/>
      <c r="B57" s="202"/>
      <c r="C57" s="139" t="s">
        <v>53</v>
      </c>
      <c r="D57" s="24">
        <v>1027773</v>
      </c>
      <c r="E57" s="25">
        <v>957226</v>
      </c>
      <c r="F57" s="25">
        <f t="shared" si="1"/>
        <v>1984999</v>
      </c>
    </row>
    <row r="58" spans="1:6" ht="15" customHeight="1" x14ac:dyDescent="0.3">
      <c r="A58" s="197"/>
      <c r="B58" s="202"/>
      <c r="C58" s="139" t="s">
        <v>54</v>
      </c>
      <c r="D58" s="24">
        <v>15159</v>
      </c>
      <c r="E58" s="25">
        <v>14082</v>
      </c>
      <c r="F58" s="25">
        <f t="shared" si="1"/>
        <v>29241</v>
      </c>
    </row>
    <row r="59" spans="1:6" ht="15" customHeight="1" x14ac:dyDescent="0.3">
      <c r="A59" s="197"/>
      <c r="B59" s="202"/>
      <c r="C59" s="139" t="s">
        <v>55</v>
      </c>
      <c r="D59" s="24">
        <v>155365</v>
      </c>
      <c r="E59" s="25">
        <v>157199</v>
      </c>
      <c r="F59" s="25">
        <f t="shared" si="1"/>
        <v>312564</v>
      </c>
    </row>
    <row r="60" spans="1:6" ht="15" customHeight="1" x14ac:dyDescent="0.3">
      <c r="A60" s="197"/>
      <c r="B60" s="202"/>
      <c r="C60" s="139" t="s">
        <v>59</v>
      </c>
      <c r="D60" s="24">
        <v>144254</v>
      </c>
      <c r="E60" s="25">
        <v>147221</v>
      </c>
      <c r="F60" s="25">
        <f t="shared" si="1"/>
        <v>291475</v>
      </c>
    </row>
    <row r="61" spans="1:6" ht="15" customHeight="1" x14ac:dyDescent="0.3">
      <c r="A61" s="197"/>
      <c r="B61" s="202"/>
      <c r="C61" s="139" t="s">
        <v>60</v>
      </c>
      <c r="D61" s="24">
        <v>45497</v>
      </c>
      <c r="E61" s="25">
        <v>46095</v>
      </c>
      <c r="F61" s="25">
        <f t="shared" si="1"/>
        <v>91592</v>
      </c>
    </row>
    <row r="62" spans="1:6" ht="15" customHeight="1" x14ac:dyDescent="0.3">
      <c r="A62" s="197"/>
      <c r="B62" s="202"/>
      <c r="C62" s="139" t="s">
        <v>62</v>
      </c>
      <c r="D62" s="24">
        <v>64115</v>
      </c>
      <c r="E62" s="25">
        <v>67797</v>
      </c>
      <c r="F62" s="25">
        <f t="shared" si="1"/>
        <v>131912</v>
      </c>
    </row>
    <row r="63" spans="1:6" ht="15" customHeight="1" x14ac:dyDescent="0.3">
      <c r="A63" s="197"/>
      <c r="B63" s="202"/>
      <c r="C63" s="139" t="s">
        <v>63</v>
      </c>
      <c r="D63" s="24">
        <v>88661</v>
      </c>
      <c r="E63" s="25">
        <v>88179</v>
      </c>
      <c r="F63" s="25">
        <f t="shared" si="1"/>
        <v>176840</v>
      </c>
    </row>
    <row r="64" spans="1:6" ht="15" customHeight="1" x14ac:dyDescent="0.3">
      <c r="A64" s="197"/>
      <c r="B64" s="202"/>
      <c r="C64" s="139" t="s">
        <v>67</v>
      </c>
      <c r="D64" s="24">
        <v>187132</v>
      </c>
      <c r="E64" s="25">
        <v>183744</v>
      </c>
      <c r="F64" s="25">
        <f t="shared" si="1"/>
        <v>370876</v>
      </c>
    </row>
    <row r="65" spans="1:6" ht="15" customHeight="1" x14ac:dyDescent="0.3">
      <c r="A65" s="197"/>
      <c r="B65" s="202"/>
      <c r="C65" s="139" t="s">
        <v>69</v>
      </c>
      <c r="D65" s="24">
        <v>790150</v>
      </c>
      <c r="E65" s="25">
        <v>781435</v>
      </c>
      <c r="F65" s="25">
        <f t="shared" si="1"/>
        <v>1571585</v>
      </c>
    </row>
    <row r="66" spans="1:6" ht="15" customHeight="1" x14ac:dyDescent="0.3">
      <c r="A66" s="197"/>
      <c r="B66" s="202"/>
      <c r="C66" s="139" t="s">
        <v>70</v>
      </c>
      <c r="D66" s="24">
        <v>518884</v>
      </c>
      <c r="E66" s="25">
        <v>516679</v>
      </c>
      <c r="F66" s="25">
        <f t="shared" si="1"/>
        <v>1035563</v>
      </c>
    </row>
    <row r="67" spans="1:6" ht="15" customHeight="1" x14ac:dyDescent="0.3">
      <c r="A67" s="197"/>
      <c r="B67" s="202"/>
      <c r="C67" s="139" t="s">
        <v>72</v>
      </c>
      <c r="D67" s="24">
        <v>924105</v>
      </c>
      <c r="E67" s="25">
        <v>908169</v>
      </c>
      <c r="F67" s="25">
        <f t="shared" si="1"/>
        <v>1832274</v>
      </c>
    </row>
    <row r="68" spans="1:6" ht="15" customHeight="1" x14ac:dyDescent="0.3">
      <c r="A68" s="197"/>
      <c r="B68" s="202"/>
      <c r="C68" s="139" t="s">
        <v>76</v>
      </c>
      <c r="D68" s="24">
        <v>76360</v>
      </c>
      <c r="E68" s="25">
        <v>76425</v>
      </c>
      <c r="F68" s="25">
        <f t="shared" si="1"/>
        <v>152785</v>
      </c>
    </row>
    <row r="69" spans="1:6" ht="15" customHeight="1" x14ac:dyDescent="0.3">
      <c r="A69" s="197"/>
      <c r="B69" s="202"/>
      <c r="C69" s="139" t="s">
        <v>77</v>
      </c>
      <c r="D69" s="24">
        <v>12179</v>
      </c>
      <c r="E69" s="25">
        <v>11543</v>
      </c>
      <c r="F69" s="25">
        <f t="shared" si="1"/>
        <v>23722</v>
      </c>
    </row>
    <row r="70" spans="1:6" ht="15" customHeight="1" x14ac:dyDescent="0.3">
      <c r="A70" s="197"/>
      <c r="B70" s="202"/>
      <c r="C70" s="139" t="s">
        <v>78</v>
      </c>
      <c r="D70" s="24">
        <v>133064</v>
      </c>
      <c r="E70" s="25">
        <v>131665</v>
      </c>
      <c r="F70" s="25">
        <f t="shared" si="1"/>
        <v>264729</v>
      </c>
    </row>
    <row r="71" spans="1:6" ht="15" customHeight="1" x14ac:dyDescent="0.3">
      <c r="A71" s="197"/>
      <c r="B71" s="202"/>
      <c r="C71" s="139" t="s">
        <v>79</v>
      </c>
      <c r="D71" s="24">
        <v>18388</v>
      </c>
      <c r="E71" s="25">
        <v>18275</v>
      </c>
      <c r="F71" s="25">
        <f t="shared" si="1"/>
        <v>36663</v>
      </c>
    </row>
    <row r="72" spans="1:6" ht="15" customHeight="1" x14ac:dyDescent="0.3">
      <c r="A72" s="197"/>
      <c r="B72" s="202"/>
      <c r="C72" s="139" t="s">
        <v>81</v>
      </c>
      <c r="D72" s="24">
        <v>350416</v>
      </c>
      <c r="E72" s="25">
        <v>345315</v>
      </c>
      <c r="F72" s="25">
        <f t="shared" si="1"/>
        <v>695731</v>
      </c>
    </row>
    <row r="73" spans="1:6" ht="15" customHeight="1" x14ac:dyDescent="0.3">
      <c r="A73" s="197"/>
      <c r="B73" s="202"/>
      <c r="C73" s="139" t="s">
        <v>83</v>
      </c>
      <c r="D73" s="24">
        <v>500300</v>
      </c>
      <c r="E73" s="25">
        <v>500651</v>
      </c>
      <c r="F73" s="25">
        <f>SUM(D73:E73)</f>
        <v>1000951</v>
      </c>
    </row>
    <row r="74" spans="1:6" ht="15" customHeight="1" x14ac:dyDescent="0.3">
      <c r="A74" s="197"/>
      <c r="B74" s="203"/>
      <c r="C74" s="140" t="s">
        <v>84</v>
      </c>
      <c r="D74" s="26">
        <v>52046</v>
      </c>
      <c r="E74" s="27">
        <v>50617</v>
      </c>
      <c r="F74" s="27">
        <f>SUM(D74:E74)</f>
        <v>102663</v>
      </c>
    </row>
    <row r="75" spans="1:6" ht="15" customHeight="1" x14ac:dyDescent="0.3">
      <c r="A75" s="197"/>
      <c r="B75" s="205" t="s">
        <v>40</v>
      </c>
      <c r="C75" s="142" t="s">
        <v>43</v>
      </c>
      <c r="D75" s="28">
        <v>3677</v>
      </c>
      <c r="E75" s="29">
        <v>3477</v>
      </c>
      <c r="F75" s="29">
        <f>SUM(D75:E75)</f>
        <v>7154</v>
      </c>
    </row>
    <row r="76" spans="1:6" ht="15" customHeight="1" x14ac:dyDescent="0.3">
      <c r="A76" s="197"/>
      <c r="B76" s="202"/>
      <c r="C76" s="139" t="s">
        <v>47</v>
      </c>
      <c r="D76" s="30">
        <v>2294</v>
      </c>
      <c r="E76" s="31">
        <v>2230</v>
      </c>
      <c r="F76" s="31">
        <f t="shared" ref="F76:F87" si="2">SUM(D76:E76)</f>
        <v>4524</v>
      </c>
    </row>
    <row r="77" spans="1:6" ht="15" customHeight="1" x14ac:dyDescent="0.3">
      <c r="A77" s="197"/>
      <c r="B77" s="202"/>
      <c r="C77" s="139" t="s">
        <v>48</v>
      </c>
      <c r="D77" s="30">
        <v>22258</v>
      </c>
      <c r="E77" s="31">
        <v>22448</v>
      </c>
      <c r="F77" s="31">
        <f t="shared" si="2"/>
        <v>44706</v>
      </c>
    </row>
    <row r="78" spans="1:6" ht="15" customHeight="1" x14ac:dyDescent="0.3">
      <c r="A78" s="197"/>
      <c r="B78" s="202"/>
      <c r="C78" s="139" t="s">
        <v>50</v>
      </c>
      <c r="D78" s="30">
        <v>2766</v>
      </c>
      <c r="E78" s="31">
        <v>2355</v>
      </c>
      <c r="F78" s="31">
        <f t="shared" si="2"/>
        <v>5121</v>
      </c>
    </row>
    <row r="79" spans="1:6" ht="15" customHeight="1" x14ac:dyDescent="0.3">
      <c r="A79" s="197"/>
      <c r="B79" s="202"/>
      <c r="C79" s="139" t="s">
        <v>57</v>
      </c>
      <c r="D79" s="30">
        <v>18211</v>
      </c>
      <c r="E79" s="31">
        <v>16831</v>
      </c>
      <c r="F79" s="31">
        <f t="shared" si="2"/>
        <v>35042</v>
      </c>
    </row>
    <row r="80" spans="1:6" ht="15" customHeight="1" x14ac:dyDescent="0.3">
      <c r="A80" s="197"/>
      <c r="B80" s="202"/>
      <c r="C80" s="139" t="s">
        <v>56</v>
      </c>
      <c r="D80" s="30">
        <v>179693</v>
      </c>
      <c r="E80" s="31">
        <v>178008</v>
      </c>
      <c r="F80" s="31">
        <f t="shared" si="2"/>
        <v>357701</v>
      </c>
    </row>
    <row r="81" spans="1:6" ht="15" customHeight="1" x14ac:dyDescent="0.3">
      <c r="A81" s="197"/>
      <c r="B81" s="202"/>
      <c r="C81" s="139" t="s">
        <v>58</v>
      </c>
      <c r="D81" s="30">
        <v>6373</v>
      </c>
      <c r="E81" s="31">
        <v>5988</v>
      </c>
      <c r="F81" s="31">
        <f t="shared" si="2"/>
        <v>12361</v>
      </c>
    </row>
    <row r="82" spans="1:6" ht="15" customHeight="1" x14ac:dyDescent="0.3">
      <c r="A82" s="197"/>
      <c r="B82" s="202"/>
      <c r="C82" s="139" t="s">
        <v>61</v>
      </c>
      <c r="D82" s="30">
        <v>2684</v>
      </c>
      <c r="E82" s="31">
        <v>2610</v>
      </c>
      <c r="F82" s="31">
        <f t="shared" si="2"/>
        <v>5294</v>
      </c>
    </row>
    <row r="83" spans="1:6" ht="15" customHeight="1" x14ac:dyDescent="0.3">
      <c r="A83" s="197"/>
      <c r="B83" s="202"/>
      <c r="C83" s="139" t="s">
        <v>64</v>
      </c>
      <c r="D83" s="30">
        <v>292320</v>
      </c>
      <c r="E83" s="31">
        <v>286707</v>
      </c>
      <c r="F83" s="31">
        <f t="shared" si="2"/>
        <v>579027</v>
      </c>
    </row>
    <row r="84" spans="1:6" ht="15" customHeight="1" x14ac:dyDescent="0.3">
      <c r="A84" s="197"/>
      <c r="B84" s="202"/>
      <c r="C84" s="139" t="s">
        <v>65</v>
      </c>
      <c r="D84" s="30">
        <v>67640</v>
      </c>
      <c r="E84" s="31">
        <v>66867</v>
      </c>
      <c r="F84" s="31">
        <f t="shared" si="2"/>
        <v>134507</v>
      </c>
    </row>
    <row r="85" spans="1:6" ht="15" customHeight="1" x14ac:dyDescent="0.3">
      <c r="A85" s="197"/>
      <c r="B85" s="202"/>
      <c r="C85" s="139" t="s">
        <v>66</v>
      </c>
      <c r="D85" s="30">
        <v>15165</v>
      </c>
      <c r="E85" s="31">
        <v>14603</v>
      </c>
      <c r="F85" s="31">
        <f t="shared" si="2"/>
        <v>29768</v>
      </c>
    </row>
    <row r="86" spans="1:6" ht="15" customHeight="1" x14ac:dyDescent="0.3">
      <c r="A86" s="197"/>
      <c r="B86" s="202"/>
      <c r="C86" s="139" t="s">
        <v>68</v>
      </c>
      <c r="D86" s="30">
        <v>7570</v>
      </c>
      <c r="E86" s="31">
        <v>7649</v>
      </c>
      <c r="F86" s="31">
        <f t="shared" si="2"/>
        <v>15219</v>
      </c>
    </row>
    <row r="87" spans="1:6" ht="15" customHeight="1" x14ac:dyDescent="0.3">
      <c r="A87" s="197"/>
      <c r="B87" s="202"/>
      <c r="C87" s="139" t="s">
        <v>71</v>
      </c>
      <c r="D87" s="30">
        <v>19896</v>
      </c>
      <c r="E87" s="31">
        <v>20149</v>
      </c>
      <c r="F87" s="31">
        <f t="shared" si="2"/>
        <v>40045</v>
      </c>
    </row>
    <row r="88" spans="1:6" ht="15" customHeight="1" x14ac:dyDescent="0.3">
      <c r="A88" s="197"/>
      <c r="B88" s="202"/>
      <c r="C88" s="139" t="s">
        <v>73</v>
      </c>
      <c r="D88" s="30">
        <v>75059</v>
      </c>
      <c r="E88" s="31">
        <v>74412</v>
      </c>
      <c r="F88" s="31">
        <f>SUM(D88:E88)</f>
        <v>149471</v>
      </c>
    </row>
    <row r="89" spans="1:6" ht="15" customHeight="1" x14ac:dyDescent="0.3">
      <c r="A89" s="197"/>
      <c r="B89" s="202"/>
      <c r="C89" s="139" t="s">
        <v>74</v>
      </c>
      <c r="D89" s="30">
        <v>81361</v>
      </c>
      <c r="E89" s="31">
        <v>76636</v>
      </c>
      <c r="F89" s="31">
        <f>SUM(D89:E89)</f>
        <v>157997</v>
      </c>
    </row>
    <row r="90" spans="1:6" ht="15" customHeight="1" x14ac:dyDescent="0.3">
      <c r="A90" s="197"/>
      <c r="B90" s="202"/>
      <c r="C90" s="139" t="s">
        <v>80</v>
      </c>
      <c r="D90" s="30">
        <v>126374</v>
      </c>
      <c r="E90" s="31">
        <v>132548</v>
      </c>
      <c r="F90" s="31">
        <f>SUM(D90:E90)</f>
        <v>258922</v>
      </c>
    </row>
    <row r="91" spans="1:6" ht="15" customHeight="1" x14ac:dyDescent="0.3">
      <c r="A91" s="197"/>
      <c r="B91" s="202"/>
      <c r="C91" s="139" t="s">
        <v>75</v>
      </c>
      <c r="D91" s="30">
        <v>320676</v>
      </c>
      <c r="E91" s="31">
        <v>321760</v>
      </c>
      <c r="F91" s="31">
        <f t="shared" ref="F91:F92" si="3">SUM(D91:E91)</f>
        <v>642436</v>
      </c>
    </row>
    <row r="92" spans="1:6" ht="15" customHeight="1" x14ac:dyDescent="0.3">
      <c r="A92" s="197"/>
      <c r="B92" s="202"/>
      <c r="C92" s="139" t="s">
        <v>82</v>
      </c>
      <c r="D92" s="30">
        <v>13666</v>
      </c>
      <c r="E92" s="31">
        <v>14530</v>
      </c>
      <c r="F92" s="31">
        <f t="shared" si="3"/>
        <v>28196</v>
      </c>
    </row>
    <row r="93" spans="1:6" ht="15" customHeight="1" thickBot="1" x14ac:dyDescent="0.35">
      <c r="A93" s="197"/>
      <c r="B93" s="202"/>
      <c r="C93" s="139" t="s">
        <v>85</v>
      </c>
      <c r="D93" s="30">
        <v>9627</v>
      </c>
      <c r="E93" s="31">
        <v>9557</v>
      </c>
      <c r="F93" s="31">
        <f>SUM(D93:E93)</f>
        <v>19184</v>
      </c>
    </row>
    <row r="94" spans="1:6" ht="15" customHeight="1" thickBot="1" x14ac:dyDescent="0.35">
      <c r="A94" s="200"/>
      <c r="B94" s="43" t="s">
        <v>91</v>
      </c>
      <c r="C94" s="43"/>
      <c r="D94" s="44">
        <f>SUM(D50:D93)</f>
        <v>7111295</v>
      </c>
      <c r="E94" s="45">
        <f>SUM(E50:E93)</f>
        <v>7005786</v>
      </c>
      <c r="F94" s="45">
        <f>SUM(F50:F93)</f>
        <v>14117081</v>
      </c>
    </row>
    <row r="95" spans="1:6" ht="15" customHeight="1" x14ac:dyDescent="0.3">
      <c r="A95" s="199">
        <v>2017</v>
      </c>
      <c r="B95" s="204" t="s">
        <v>41</v>
      </c>
      <c r="C95" s="48" t="s">
        <v>87</v>
      </c>
      <c r="D95" s="41">
        <v>21710</v>
      </c>
      <c r="E95" s="42">
        <v>24700</v>
      </c>
      <c r="F95" s="42">
        <f>SUM(D95:E95)</f>
        <v>46410</v>
      </c>
    </row>
    <row r="96" spans="1:6" ht="15" customHeight="1" x14ac:dyDescent="0.3">
      <c r="A96" s="197"/>
      <c r="B96" s="202"/>
      <c r="C96" s="46" t="s">
        <v>44</v>
      </c>
      <c r="D96" s="24">
        <v>59982</v>
      </c>
      <c r="E96" s="25">
        <v>56990</v>
      </c>
      <c r="F96" s="25">
        <f t="shared" ref="F96:F117" si="4">SUM(D96:E96)</f>
        <v>116972</v>
      </c>
    </row>
    <row r="97" spans="1:6" ht="15" customHeight="1" x14ac:dyDescent="0.3">
      <c r="A97" s="197"/>
      <c r="B97" s="202"/>
      <c r="C97" s="46" t="s">
        <v>45</v>
      </c>
      <c r="D97" s="24">
        <v>12433</v>
      </c>
      <c r="E97" s="25">
        <v>12478</v>
      </c>
      <c r="F97" s="25">
        <f t="shared" si="4"/>
        <v>24911</v>
      </c>
    </row>
    <row r="98" spans="1:6" ht="15" customHeight="1" x14ac:dyDescent="0.3">
      <c r="A98" s="197"/>
      <c r="B98" s="202"/>
      <c r="C98" s="46" t="s">
        <v>46</v>
      </c>
      <c r="D98" s="24">
        <v>285693</v>
      </c>
      <c r="E98" s="25">
        <v>285672</v>
      </c>
      <c r="F98" s="25">
        <f t="shared" si="4"/>
        <v>571365</v>
      </c>
    </row>
    <row r="99" spans="1:6" ht="15" customHeight="1" x14ac:dyDescent="0.3">
      <c r="A99" s="197"/>
      <c r="B99" s="202"/>
      <c r="C99" s="46" t="s">
        <v>49</v>
      </c>
      <c r="D99" s="24">
        <v>271459</v>
      </c>
      <c r="E99" s="25">
        <v>273188</v>
      </c>
      <c r="F99" s="25">
        <f t="shared" si="4"/>
        <v>544647</v>
      </c>
    </row>
    <row r="100" spans="1:6" ht="15" customHeight="1" x14ac:dyDescent="0.3">
      <c r="A100" s="197"/>
      <c r="B100" s="202"/>
      <c r="C100" s="46" t="s">
        <v>51</v>
      </c>
      <c r="D100" s="24">
        <v>15726</v>
      </c>
      <c r="E100" s="25">
        <v>14174</v>
      </c>
      <c r="F100" s="25">
        <f t="shared" si="4"/>
        <v>29900</v>
      </c>
    </row>
    <row r="101" spans="1:6" ht="15" customHeight="1" x14ac:dyDescent="0.3">
      <c r="A101" s="197"/>
      <c r="B101" s="202"/>
      <c r="C101" s="46" t="s">
        <v>52</v>
      </c>
      <c r="D101" s="24">
        <v>11839</v>
      </c>
      <c r="E101" s="25">
        <v>11868</v>
      </c>
      <c r="F101" s="25">
        <f t="shared" si="4"/>
        <v>23707</v>
      </c>
    </row>
    <row r="102" spans="1:6" ht="15" customHeight="1" x14ac:dyDescent="0.3">
      <c r="A102" s="197"/>
      <c r="B102" s="202"/>
      <c r="C102" s="46" t="s">
        <v>53</v>
      </c>
      <c r="D102" s="24">
        <v>919137</v>
      </c>
      <c r="E102" s="25">
        <v>870382</v>
      </c>
      <c r="F102" s="25">
        <f t="shared" si="4"/>
        <v>1789519</v>
      </c>
    </row>
    <row r="103" spans="1:6" ht="15" customHeight="1" x14ac:dyDescent="0.3">
      <c r="A103" s="197"/>
      <c r="B103" s="202"/>
      <c r="C103" s="46" t="s">
        <v>54</v>
      </c>
      <c r="D103" s="24">
        <v>13444</v>
      </c>
      <c r="E103" s="25">
        <v>13875</v>
      </c>
      <c r="F103" s="25">
        <f t="shared" si="4"/>
        <v>27319</v>
      </c>
    </row>
    <row r="104" spans="1:6" ht="15" customHeight="1" x14ac:dyDescent="0.3">
      <c r="A104" s="197"/>
      <c r="B104" s="202"/>
      <c r="C104" s="46" t="s">
        <v>55</v>
      </c>
      <c r="D104" s="24">
        <v>136089</v>
      </c>
      <c r="E104" s="25">
        <v>136966</v>
      </c>
      <c r="F104" s="25">
        <f t="shared" si="4"/>
        <v>273055</v>
      </c>
    </row>
    <row r="105" spans="1:6" ht="15" customHeight="1" x14ac:dyDescent="0.3">
      <c r="A105" s="197"/>
      <c r="B105" s="202"/>
      <c r="C105" s="46" t="s">
        <v>59</v>
      </c>
      <c r="D105" s="24">
        <v>139987</v>
      </c>
      <c r="E105" s="25">
        <v>141826</v>
      </c>
      <c r="F105" s="25">
        <f t="shared" si="4"/>
        <v>281813</v>
      </c>
    </row>
    <row r="106" spans="1:6" ht="15" customHeight="1" x14ac:dyDescent="0.3">
      <c r="A106" s="197"/>
      <c r="B106" s="202"/>
      <c r="C106" s="46" t="s">
        <v>60</v>
      </c>
      <c r="D106" s="24">
        <v>42084</v>
      </c>
      <c r="E106" s="25">
        <v>42116</v>
      </c>
      <c r="F106" s="25">
        <f t="shared" si="4"/>
        <v>84200</v>
      </c>
    </row>
    <row r="107" spans="1:6" ht="15" customHeight="1" x14ac:dyDescent="0.3">
      <c r="A107" s="197"/>
      <c r="B107" s="202"/>
      <c r="C107" s="46" t="s">
        <v>62</v>
      </c>
      <c r="D107" s="24">
        <v>60983</v>
      </c>
      <c r="E107" s="25">
        <v>61523</v>
      </c>
      <c r="F107" s="25">
        <f t="shared" si="4"/>
        <v>122506</v>
      </c>
    </row>
    <row r="108" spans="1:6" ht="15" customHeight="1" x14ac:dyDescent="0.3">
      <c r="A108" s="197"/>
      <c r="B108" s="202"/>
      <c r="C108" s="46" t="s">
        <v>63</v>
      </c>
      <c r="D108" s="24">
        <v>81995</v>
      </c>
      <c r="E108" s="25">
        <v>81672</v>
      </c>
      <c r="F108" s="25">
        <f t="shared" si="4"/>
        <v>163667</v>
      </c>
    </row>
    <row r="109" spans="1:6" ht="15" customHeight="1" x14ac:dyDescent="0.3">
      <c r="A109" s="197"/>
      <c r="B109" s="202"/>
      <c r="C109" s="46" t="s">
        <v>67</v>
      </c>
      <c r="D109" s="24">
        <v>168678</v>
      </c>
      <c r="E109" s="25">
        <v>168258</v>
      </c>
      <c r="F109" s="25">
        <f t="shared" si="4"/>
        <v>336936</v>
      </c>
    </row>
    <row r="110" spans="1:6" ht="15" customHeight="1" x14ac:dyDescent="0.3">
      <c r="A110" s="197"/>
      <c r="B110" s="202"/>
      <c r="C110" s="46" t="s">
        <v>69</v>
      </c>
      <c r="D110" s="24">
        <v>703927</v>
      </c>
      <c r="E110" s="25">
        <v>706450</v>
      </c>
      <c r="F110" s="25">
        <f t="shared" si="4"/>
        <v>1410377</v>
      </c>
    </row>
    <row r="111" spans="1:6" ht="15" customHeight="1" x14ac:dyDescent="0.3">
      <c r="A111" s="197"/>
      <c r="B111" s="202"/>
      <c r="C111" s="46" t="s">
        <v>70</v>
      </c>
      <c r="D111" s="24">
        <v>475585</v>
      </c>
      <c r="E111" s="25">
        <v>471982</v>
      </c>
      <c r="F111" s="25">
        <f t="shared" si="4"/>
        <v>947567</v>
      </c>
    </row>
    <row r="112" spans="1:6" ht="15" customHeight="1" x14ac:dyDescent="0.3">
      <c r="A112" s="197"/>
      <c r="B112" s="202"/>
      <c r="C112" s="46" t="s">
        <v>72</v>
      </c>
      <c r="D112" s="24">
        <v>846072</v>
      </c>
      <c r="E112" s="25">
        <v>802794</v>
      </c>
      <c r="F112" s="25">
        <f t="shared" si="4"/>
        <v>1648866</v>
      </c>
    </row>
    <row r="113" spans="1:6" ht="15" customHeight="1" x14ac:dyDescent="0.3">
      <c r="A113" s="197"/>
      <c r="B113" s="202"/>
      <c r="C113" s="46" t="s">
        <v>76</v>
      </c>
      <c r="D113" s="24">
        <v>68456</v>
      </c>
      <c r="E113" s="25">
        <v>68354</v>
      </c>
      <c r="F113" s="25">
        <f t="shared" si="4"/>
        <v>136810</v>
      </c>
    </row>
    <row r="114" spans="1:6" ht="15" customHeight="1" x14ac:dyDescent="0.3">
      <c r="A114" s="197"/>
      <c r="B114" s="202"/>
      <c r="C114" s="46" t="s">
        <v>77</v>
      </c>
      <c r="D114" s="24">
        <v>9962</v>
      </c>
      <c r="E114" s="25">
        <v>9871</v>
      </c>
      <c r="F114" s="25">
        <f t="shared" si="4"/>
        <v>19833</v>
      </c>
    </row>
    <row r="115" spans="1:6" ht="15" customHeight="1" x14ac:dyDescent="0.3">
      <c r="A115" s="197"/>
      <c r="B115" s="202"/>
      <c r="C115" s="46" t="s">
        <v>78</v>
      </c>
      <c r="D115" s="24">
        <v>120084</v>
      </c>
      <c r="E115" s="25">
        <v>118721</v>
      </c>
      <c r="F115" s="25">
        <f t="shared" si="4"/>
        <v>238805</v>
      </c>
    </row>
    <row r="116" spans="1:6" ht="15" customHeight="1" x14ac:dyDescent="0.3">
      <c r="A116" s="197"/>
      <c r="B116" s="202"/>
      <c r="C116" s="46" t="s">
        <v>79</v>
      </c>
      <c r="D116" s="24">
        <v>17500</v>
      </c>
      <c r="E116" s="25">
        <v>17419</v>
      </c>
      <c r="F116" s="25">
        <f t="shared" si="4"/>
        <v>34919</v>
      </c>
    </row>
    <row r="117" spans="1:6" ht="15" customHeight="1" x14ac:dyDescent="0.3">
      <c r="A117" s="197"/>
      <c r="B117" s="202"/>
      <c r="C117" s="46" t="s">
        <v>81</v>
      </c>
      <c r="D117" s="24">
        <v>314941</v>
      </c>
      <c r="E117" s="25">
        <v>316137</v>
      </c>
      <c r="F117" s="25">
        <f t="shared" si="4"/>
        <v>631078</v>
      </c>
    </row>
    <row r="118" spans="1:6" ht="15" customHeight="1" x14ac:dyDescent="0.3">
      <c r="A118" s="197"/>
      <c r="B118" s="202"/>
      <c r="C118" s="46" t="s">
        <v>83</v>
      </c>
      <c r="D118" s="24">
        <v>472294</v>
      </c>
      <c r="E118" s="25">
        <v>469452</v>
      </c>
      <c r="F118" s="25">
        <f>SUM(D118:E118)</f>
        <v>941746</v>
      </c>
    </row>
    <row r="119" spans="1:6" ht="15" customHeight="1" x14ac:dyDescent="0.3">
      <c r="A119" s="197"/>
      <c r="B119" s="203"/>
      <c r="C119" s="47" t="s">
        <v>84</v>
      </c>
      <c r="D119" s="26">
        <v>47332</v>
      </c>
      <c r="E119" s="27">
        <v>46824</v>
      </c>
      <c r="F119" s="27">
        <f>SUM(D119:E119)</f>
        <v>94156</v>
      </c>
    </row>
    <row r="120" spans="1:6" ht="15" customHeight="1" x14ac:dyDescent="0.3">
      <c r="A120" s="197"/>
      <c r="B120" s="205" t="s">
        <v>40</v>
      </c>
      <c r="C120" s="49" t="s">
        <v>43</v>
      </c>
      <c r="D120" s="28">
        <v>4309</v>
      </c>
      <c r="E120" s="29">
        <v>4085</v>
      </c>
      <c r="F120" s="29">
        <f>SUM(D120:E120)</f>
        <v>8394</v>
      </c>
    </row>
    <row r="121" spans="1:6" ht="15" customHeight="1" x14ac:dyDescent="0.3">
      <c r="A121" s="197"/>
      <c r="B121" s="202"/>
      <c r="C121" s="46" t="s">
        <v>47</v>
      </c>
      <c r="D121" s="30">
        <v>2834</v>
      </c>
      <c r="E121" s="31">
        <v>2627</v>
      </c>
      <c r="F121" s="31">
        <f t="shared" ref="F121:F132" si="5">SUM(D121:E121)</f>
        <v>5461</v>
      </c>
    </row>
    <row r="122" spans="1:6" ht="15" customHeight="1" x14ac:dyDescent="0.3">
      <c r="A122" s="197"/>
      <c r="B122" s="202"/>
      <c r="C122" s="46" t="s">
        <v>48</v>
      </c>
      <c r="D122" s="30">
        <v>22955</v>
      </c>
      <c r="E122" s="31">
        <v>21732</v>
      </c>
      <c r="F122" s="31">
        <f t="shared" si="5"/>
        <v>44687</v>
      </c>
    </row>
    <row r="123" spans="1:6" ht="15" customHeight="1" x14ac:dyDescent="0.3">
      <c r="A123" s="197"/>
      <c r="B123" s="202"/>
      <c r="C123" s="46" t="s">
        <v>50</v>
      </c>
      <c r="D123" s="30">
        <v>2593</v>
      </c>
      <c r="E123" s="31">
        <v>2362</v>
      </c>
      <c r="F123" s="31">
        <f t="shared" si="5"/>
        <v>4955</v>
      </c>
    </row>
    <row r="124" spans="1:6" ht="15" customHeight="1" x14ac:dyDescent="0.3">
      <c r="A124" s="197"/>
      <c r="B124" s="202"/>
      <c r="C124" s="46" t="s">
        <v>57</v>
      </c>
      <c r="D124" s="30">
        <v>22021</v>
      </c>
      <c r="E124" s="31">
        <v>21573</v>
      </c>
      <c r="F124" s="31">
        <f t="shared" si="5"/>
        <v>43594</v>
      </c>
    </row>
    <row r="125" spans="1:6" ht="15" customHeight="1" x14ac:dyDescent="0.3">
      <c r="A125" s="197"/>
      <c r="B125" s="202"/>
      <c r="C125" s="46" t="s">
        <v>56</v>
      </c>
      <c r="D125" s="30">
        <v>165225</v>
      </c>
      <c r="E125" s="31">
        <v>167203</v>
      </c>
      <c r="F125" s="31">
        <f t="shared" si="5"/>
        <v>332428</v>
      </c>
    </row>
    <row r="126" spans="1:6" ht="15" customHeight="1" x14ac:dyDescent="0.3">
      <c r="A126" s="197"/>
      <c r="B126" s="202"/>
      <c r="C126" s="46" t="s">
        <v>58</v>
      </c>
      <c r="D126" s="30">
        <v>6913</v>
      </c>
      <c r="E126" s="31">
        <v>6517</v>
      </c>
      <c r="F126" s="31">
        <f t="shared" si="5"/>
        <v>13430</v>
      </c>
    </row>
    <row r="127" spans="1:6" ht="15" customHeight="1" x14ac:dyDescent="0.3">
      <c r="A127" s="197"/>
      <c r="B127" s="202"/>
      <c r="C127" s="46" t="s">
        <v>61</v>
      </c>
      <c r="D127" s="30">
        <v>3194</v>
      </c>
      <c r="E127" s="31">
        <v>3479</v>
      </c>
      <c r="F127" s="31">
        <f t="shared" si="5"/>
        <v>6673</v>
      </c>
    </row>
    <row r="128" spans="1:6" ht="15" customHeight="1" x14ac:dyDescent="0.3">
      <c r="A128" s="197"/>
      <c r="B128" s="202"/>
      <c r="C128" s="46" t="s">
        <v>64</v>
      </c>
      <c r="D128" s="30">
        <v>266474</v>
      </c>
      <c r="E128" s="31">
        <v>262021</v>
      </c>
      <c r="F128" s="31">
        <f t="shared" si="5"/>
        <v>528495</v>
      </c>
    </row>
    <row r="129" spans="1:6" ht="15" customHeight="1" x14ac:dyDescent="0.3">
      <c r="A129" s="197"/>
      <c r="B129" s="202"/>
      <c r="C129" s="46" t="s">
        <v>65</v>
      </c>
      <c r="D129" s="30">
        <v>64940</v>
      </c>
      <c r="E129" s="31">
        <v>64968</v>
      </c>
      <c r="F129" s="31">
        <f t="shared" si="5"/>
        <v>129908</v>
      </c>
    </row>
    <row r="130" spans="1:6" ht="15" customHeight="1" x14ac:dyDescent="0.3">
      <c r="A130" s="197"/>
      <c r="B130" s="202"/>
      <c r="C130" s="46" t="s">
        <v>66</v>
      </c>
      <c r="D130" s="30">
        <v>15924</v>
      </c>
      <c r="E130" s="31">
        <v>17158</v>
      </c>
      <c r="F130" s="31">
        <f t="shared" si="5"/>
        <v>33082</v>
      </c>
    </row>
    <row r="131" spans="1:6" ht="15" customHeight="1" x14ac:dyDescent="0.3">
      <c r="A131" s="197"/>
      <c r="B131" s="202"/>
      <c r="C131" s="46" t="s">
        <v>68</v>
      </c>
      <c r="D131" s="30">
        <v>10199</v>
      </c>
      <c r="E131" s="31">
        <v>11981</v>
      </c>
      <c r="F131" s="31">
        <f t="shared" si="5"/>
        <v>22180</v>
      </c>
    </row>
    <row r="132" spans="1:6" ht="15" customHeight="1" x14ac:dyDescent="0.3">
      <c r="A132" s="197"/>
      <c r="B132" s="202"/>
      <c r="C132" s="46" t="s">
        <v>71</v>
      </c>
      <c r="D132" s="30">
        <v>22785</v>
      </c>
      <c r="E132" s="31">
        <v>21697</v>
      </c>
      <c r="F132" s="31">
        <f t="shared" si="5"/>
        <v>44482</v>
      </c>
    </row>
    <row r="133" spans="1:6" ht="15" customHeight="1" x14ac:dyDescent="0.3">
      <c r="A133" s="197"/>
      <c r="B133" s="202"/>
      <c r="C133" s="46" t="s">
        <v>73</v>
      </c>
      <c r="D133" s="30">
        <v>83180</v>
      </c>
      <c r="E133" s="31">
        <v>83442</v>
      </c>
      <c r="F133" s="31">
        <f>SUM(D133:E133)</f>
        <v>166622</v>
      </c>
    </row>
    <row r="134" spans="1:6" ht="15" customHeight="1" x14ac:dyDescent="0.3">
      <c r="A134" s="197"/>
      <c r="B134" s="202"/>
      <c r="C134" s="46" t="s">
        <v>74</v>
      </c>
      <c r="D134" s="30">
        <v>73739</v>
      </c>
      <c r="E134" s="31">
        <v>69023</v>
      </c>
      <c r="F134" s="31">
        <f>SUM(D134:E134)</f>
        <v>142762</v>
      </c>
    </row>
    <row r="135" spans="1:6" ht="15" customHeight="1" x14ac:dyDescent="0.3">
      <c r="A135" s="197"/>
      <c r="B135" s="202"/>
      <c r="C135" s="46" t="s">
        <v>80</v>
      </c>
      <c r="D135" s="30">
        <v>134003</v>
      </c>
      <c r="E135" s="31">
        <v>135572</v>
      </c>
      <c r="F135" s="31">
        <f>SUM(D135:E135)</f>
        <v>269575</v>
      </c>
    </row>
    <row r="136" spans="1:6" ht="15" customHeight="1" x14ac:dyDescent="0.3">
      <c r="A136" s="197"/>
      <c r="B136" s="202"/>
      <c r="C136" s="46" t="s">
        <v>75</v>
      </c>
      <c r="D136" s="30">
        <v>313994</v>
      </c>
      <c r="E136" s="31">
        <v>315558</v>
      </c>
      <c r="F136" s="31">
        <f t="shared" ref="F136:F137" si="6">SUM(D136:E136)</f>
        <v>629552</v>
      </c>
    </row>
    <row r="137" spans="1:6" ht="15" customHeight="1" x14ac:dyDescent="0.3">
      <c r="A137" s="197"/>
      <c r="B137" s="202"/>
      <c r="C137" s="46" t="s">
        <v>82</v>
      </c>
      <c r="D137" s="30">
        <v>18642</v>
      </c>
      <c r="E137" s="31">
        <v>18831</v>
      </c>
      <c r="F137" s="31">
        <f t="shared" si="6"/>
        <v>37473</v>
      </c>
    </row>
    <row r="138" spans="1:6" ht="15" customHeight="1" thickBot="1" x14ac:dyDescent="0.35">
      <c r="A138" s="197"/>
      <c r="B138" s="202"/>
      <c r="C138" s="46" t="s">
        <v>85</v>
      </c>
      <c r="D138" s="30">
        <v>9372</v>
      </c>
      <c r="E138" s="31">
        <v>9379</v>
      </c>
      <c r="F138" s="31">
        <f>SUM(D138:E138)</f>
        <v>18751</v>
      </c>
    </row>
    <row r="139" spans="1:6" ht="15" customHeight="1" thickBot="1" x14ac:dyDescent="0.35">
      <c r="A139" s="200"/>
      <c r="B139" s="43" t="s">
        <v>91</v>
      </c>
      <c r="C139" s="43"/>
      <c r="D139" s="44">
        <f>SUM(D95:D138)</f>
        <v>6560688</v>
      </c>
      <c r="E139" s="45">
        <f>SUM(E95:E138)</f>
        <v>6462900</v>
      </c>
      <c r="F139" s="45">
        <f>SUM(F95:F138)</f>
        <v>13023588</v>
      </c>
    </row>
    <row r="140" spans="1:6" ht="15" customHeight="1" x14ac:dyDescent="0.3">
      <c r="A140" s="199">
        <v>2016</v>
      </c>
      <c r="B140" s="204" t="s">
        <v>41</v>
      </c>
      <c r="C140" s="48" t="s">
        <v>87</v>
      </c>
      <c r="D140" s="41">
        <v>19830</v>
      </c>
      <c r="E140" s="42">
        <v>20018</v>
      </c>
      <c r="F140" s="42">
        <f>SUM(D140:E140)</f>
        <v>39848</v>
      </c>
    </row>
    <row r="141" spans="1:6" ht="15" customHeight="1" x14ac:dyDescent="0.3">
      <c r="A141" s="197"/>
      <c r="B141" s="202"/>
      <c r="C141" s="46" t="s">
        <v>44</v>
      </c>
      <c r="D141" s="24">
        <v>47465</v>
      </c>
      <c r="E141" s="25">
        <v>44316</v>
      </c>
      <c r="F141" s="25">
        <f t="shared" ref="F141:F162" si="7">SUM(D141:E141)</f>
        <v>91781</v>
      </c>
    </row>
    <row r="142" spans="1:6" ht="15" customHeight="1" x14ac:dyDescent="0.3">
      <c r="A142" s="197"/>
      <c r="B142" s="202"/>
      <c r="C142" s="46" t="s">
        <v>45</v>
      </c>
      <c r="D142" s="24">
        <v>11684</v>
      </c>
      <c r="E142" s="25">
        <v>11701</v>
      </c>
      <c r="F142" s="25">
        <f t="shared" si="7"/>
        <v>23385</v>
      </c>
    </row>
    <row r="143" spans="1:6" ht="15" customHeight="1" x14ac:dyDescent="0.3">
      <c r="A143" s="197"/>
      <c r="B143" s="202"/>
      <c r="C143" s="46" t="s">
        <v>46</v>
      </c>
      <c r="D143" s="24">
        <v>255905</v>
      </c>
      <c r="E143" s="25">
        <v>255880</v>
      </c>
      <c r="F143" s="25">
        <f t="shared" si="7"/>
        <v>511785</v>
      </c>
    </row>
    <row r="144" spans="1:6" ht="15" customHeight="1" x14ac:dyDescent="0.3">
      <c r="A144" s="197"/>
      <c r="B144" s="202"/>
      <c r="C144" s="46" t="s">
        <v>49</v>
      </c>
      <c r="D144" s="24">
        <v>252480</v>
      </c>
      <c r="E144" s="25">
        <v>252005</v>
      </c>
      <c r="F144" s="25">
        <f t="shared" si="7"/>
        <v>504485</v>
      </c>
    </row>
    <row r="145" spans="1:6" ht="15" customHeight="1" x14ac:dyDescent="0.3">
      <c r="A145" s="197"/>
      <c r="B145" s="202"/>
      <c r="C145" s="46" t="s">
        <v>51</v>
      </c>
      <c r="D145" s="24">
        <v>13976</v>
      </c>
      <c r="E145" s="25">
        <v>13971</v>
      </c>
      <c r="F145" s="25">
        <f t="shared" si="7"/>
        <v>27947</v>
      </c>
    </row>
    <row r="146" spans="1:6" ht="15" customHeight="1" x14ac:dyDescent="0.3">
      <c r="A146" s="197"/>
      <c r="B146" s="202"/>
      <c r="C146" s="46" t="s">
        <v>52</v>
      </c>
      <c r="D146" s="24">
        <v>10637</v>
      </c>
      <c r="E146" s="25">
        <v>10537</v>
      </c>
      <c r="F146" s="25">
        <f t="shared" si="7"/>
        <v>21174</v>
      </c>
    </row>
    <row r="147" spans="1:6" ht="15" customHeight="1" x14ac:dyDescent="0.3">
      <c r="A147" s="197"/>
      <c r="B147" s="202"/>
      <c r="C147" s="46" t="s">
        <v>53</v>
      </c>
      <c r="D147" s="24">
        <v>701263</v>
      </c>
      <c r="E147" s="25">
        <v>686297</v>
      </c>
      <c r="F147" s="25">
        <f t="shared" si="7"/>
        <v>1387560</v>
      </c>
    </row>
    <row r="148" spans="1:6" ht="15" customHeight="1" x14ac:dyDescent="0.3">
      <c r="A148" s="197"/>
      <c r="B148" s="202"/>
      <c r="C148" s="46" t="s">
        <v>54</v>
      </c>
      <c r="D148" s="24">
        <v>12529</v>
      </c>
      <c r="E148" s="25">
        <v>13067</v>
      </c>
      <c r="F148" s="25">
        <f t="shared" si="7"/>
        <v>25596</v>
      </c>
    </row>
    <row r="149" spans="1:6" ht="15" customHeight="1" x14ac:dyDescent="0.3">
      <c r="A149" s="197"/>
      <c r="B149" s="202"/>
      <c r="C149" s="46" t="s">
        <v>55</v>
      </c>
      <c r="D149" s="24">
        <v>123019</v>
      </c>
      <c r="E149" s="25">
        <v>122622</v>
      </c>
      <c r="F149" s="25">
        <f t="shared" si="7"/>
        <v>245641</v>
      </c>
    </row>
    <row r="150" spans="1:6" ht="15" customHeight="1" x14ac:dyDescent="0.3">
      <c r="A150" s="197"/>
      <c r="B150" s="202"/>
      <c r="C150" s="46" t="s">
        <v>59</v>
      </c>
      <c r="D150" s="24">
        <v>130245</v>
      </c>
      <c r="E150" s="25">
        <v>132537</v>
      </c>
      <c r="F150" s="25">
        <f t="shared" si="7"/>
        <v>262782</v>
      </c>
    </row>
    <row r="151" spans="1:6" ht="15" customHeight="1" x14ac:dyDescent="0.3">
      <c r="A151" s="197"/>
      <c r="B151" s="202"/>
      <c r="C151" s="46" t="s">
        <v>60</v>
      </c>
      <c r="D151" s="24">
        <v>39305</v>
      </c>
      <c r="E151" s="25">
        <v>38632</v>
      </c>
      <c r="F151" s="25">
        <f t="shared" si="7"/>
        <v>77937</v>
      </c>
    </row>
    <row r="152" spans="1:6" ht="15" customHeight="1" x14ac:dyDescent="0.3">
      <c r="A152" s="197"/>
      <c r="B152" s="202"/>
      <c r="C152" s="46" t="s">
        <v>62</v>
      </c>
      <c r="D152" s="24">
        <v>52521</v>
      </c>
      <c r="E152" s="25">
        <v>52372</v>
      </c>
      <c r="F152" s="25">
        <f t="shared" si="7"/>
        <v>104893</v>
      </c>
    </row>
    <row r="153" spans="1:6" ht="15" customHeight="1" x14ac:dyDescent="0.3">
      <c r="A153" s="197"/>
      <c r="B153" s="202"/>
      <c r="C153" s="46" t="s">
        <v>63</v>
      </c>
      <c r="D153" s="24">
        <v>72747</v>
      </c>
      <c r="E153" s="25">
        <v>73411</v>
      </c>
      <c r="F153" s="25">
        <f t="shared" si="7"/>
        <v>146158</v>
      </c>
    </row>
    <row r="154" spans="1:6" ht="15" customHeight="1" x14ac:dyDescent="0.3">
      <c r="A154" s="197"/>
      <c r="B154" s="202"/>
      <c r="C154" s="46" t="s">
        <v>67</v>
      </c>
      <c r="D154" s="24">
        <v>141197</v>
      </c>
      <c r="E154" s="25">
        <v>140136</v>
      </c>
      <c r="F154" s="25">
        <f t="shared" si="7"/>
        <v>281333</v>
      </c>
    </row>
    <row r="155" spans="1:6" ht="15" customHeight="1" x14ac:dyDescent="0.3">
      <c r="A155" s="197"/>
      <c r="B155" s="202"/>
      <c r="C155" s="46" t="s">
        <v>69</v>
      </c>
      <c r="D155" s="24">
        <v>604042</v>
      </c>
      <c r="E155" s="25">
        <v>590314</v>
      </c>
      <c r="F155" s="25">
        <f t="shared" si="7"/>
        <v>1194356</v>
      </c>
    </row>
    <row r="156" spans="1:6" ht="15" customHeight="1" x14ac:dyDescent="0.3">
      <c r="A156" s="197"/>
      <c r="B156" s="202"/>
      <c r="C156" s="46" t="s">
        <v>70</v>
      </c>
      <c r="D156" s="24">
        <v>403325</v>
      </c>
      <c r="E156" s="25">
        <v>415224</v>
      </c>
      <c r="F156" s="25">
        <f t="shared" si="7"/>
        <v>818549</v>
      </c>
    </row>
    <row r="157" spans="1:6" ht="15" customHeight="1" x14ac:dyDescent="0.3">
      <c r="A157" s="197"/>
      <c r="B157" s="202"/>
      <c r="C157" s="46" t="s">
        <v>72</v>
      </c>
      <c r="D157" s="24">
        <v>708427</v>
      </c>
      <c r="E157" s="25">
        <v>729652</v>
      </c>
      <c r="F157" s="25">
        <f t="shared" si="7"/>
        <v>1438079</v>
      </c>
    </row>
    <row r="158" spans="1:6" ht="15" customHeight="1" x14ac:dyDescent="0.3">
      <c r="A158" s="197"/>
      <c r="B158" s="202"/>
      <c r="C158" s="46" t="s">
        <v>76</v>
      </c>
      <c r="D158" s="24">
        <v>60054</v>
      </c>
      <c r="E158" s="25">
        <v>60296</v>
      </c>
      <c r="F158" s="25">
        <f t="shared" si="7"/>
        <v>120350</v>
      </c>
    </row>
    <row r="159" spans="1:6" ht="15" customHeight="1" x14ac:dyDescent="0.3">
      <c r="A159" s="197"/>
      <c r="B159" s="202"/>
      <c r="C159" s="46" t="s">
        <v>77</v>
      </c>
      <c r="D159" s="24">
        <v>8768</v>
      </c>
      <c r="E159" s="25">
        <v>8530</v>
      </c>
      <c r="F159" s="25">
        <f t="shared" si="7"/>
        <v>17298</v>
      </c>
    </row>
    <row r="160" spans="1:6" ht="15" customHeight="1" x14ac:dyDescent="0.3">
      <c r="A160" s="197"/>
      <c r="B160" s="202"/>
      <c r="C160" s="46" t="s">
        <v>78</v>
      </c>
      <c r="D160" s="24">
        <v>104814</v>
      </c>
      <c r="E160" s="25">
        <v>106680</v>
      </c>
      <c r="F160" s="25">
        <f t="shared" si="7"/>
        <v>211494</v>
      </c>
    </row>
    <row r="161" spans="1:6" ht="15" customHeight="1" x14ac:dyDescent="0.3">
      <c r="A161" s="197"/>
      <c r="B161" s="202"/>
      <c r="C161" s="46" t="s">
        <v>79</v>
      </c>
      <c r="D161" s="24">
        <v>16054</v>
      </c>
      <c r="E161" s="25">
        <v>15880</v>
      </c>
      <c r="F161" s="25">
        <f t="shared" si="7"/>
        <v>31934</v>
      </c>
    </row>
    <row r="162" spans="1:6" ht="15" customHeight="1" x14ac:dyDescent="0.3">
      <c r="A162" s="197"/>
      <c r="B162" s="202"/>
      <c r="C162" s="46" t="s">
        <v>81</v>
      </c>
      <c r="D162" s="24">
        <v>296494</v>
      </c>
      <c r="E162" s="25">
        <v>306651</v>
      </c>
      <c r="F162" s="25">
        <f t="shared" si="7"/>
        <v>603145</v>
      </c>
    </row>
    <row r="163" spans="1:6" ht="15" customHeight="1" x14ac:dyDescent="0.3">
      <c r="A163" s="197"/>
      <c r="B163" s="202"/>
      <c r="C163" s="46" t="s">
        <v>83</v>
      </c>
      <c r="D163" s="24">
        <v>425813</v>
      </c>
      <c r="E163" s="25">
        <v>424395</v>
      </c>
      <c r="F163" s="25">
        <f>SUM(D163:E163)</f>
        <v>850208</v>
      </c>
    </row>
    <row r="164" spans="1:6" ht="15" customHeight="1" x14ac:dyDescent="0.3">
      <c r="A164" s="197"/>
      <c r="B164" s="203"/>
      <c r="C164" s="47" t="s">
        <v>84</v>
      </c>
      <c r="D164" s="26">
        <v>40742</v>
      </c>
      <c r="E164" s="27">
        <v>40055</v>
      </c>
      <c r="F164" s="27">
        <f>SUM(D164:E164)</f>
        <v>80797</v>
      </c>
    </row>
    <row r="165" spans="1:6" ht="15" customHeight="1" x14ac:dyDescent="0.3">
      <c r="A165" s="197"/>
      <c r="B165" s="205" t="s">
        <v>40</v>
      </c>
      <c r="C165" s="49" t="s">
        <v>43</v>
      </c>
      <c r="D165" s="28">
        <v>3553</v>
      </c>
      <c r="E165" s="29">
        <v>4051</v>
      </c>
      <c r="F165" s="29">
        <f>SUM(D165:E165)</f>
        <v>7604</v>
      </c>
    </row>
    <row r="166" spans="1:6" ht="15" customHeight="1" x14ac:dyDescent="0.3">
      <c r="A166" s="197"/>
      <c r="B166" s="202"/>
      <c r="C166" s="46" t="s">
        <v>47</v>
      </c>
      <c r="D166" s="30">
        <v>2116</v>
      </c>
      <c r="E166" s="31">
        <v>2001</v>
      </c>
      <c r="F166" s="31">
        <f t="shared" ref="F166:F177" si="8">SUM(D166:E166)</f>
        <v>4117</v>
      </c>
    </row>
    <row r="167" spans="1:6" ht="15" customHeight="1" x14ac:dyDescent="0.3">
      <c r="A167" s="197"/>
      <c r="B167" s="202"/>
      <c r="C167" s="46" t="s">
        <v>48</v>
      </c>
      <c r="D167" s="30">
        <v>25585</v>
      </c>
      <c r="E167" s="31">
        <v>20549</v>
      </c>
      <c r="F167" s="31">
        <f t="shared" si="8"/>
        <v>46134</v>
      </c>
    </row>
    <row r="168" spans="1:6" ht="15" customHeight="1" x14ac:dyDescent="0.3">
      <c r="A168" s="197"/>
      <c r="B168" s="202"/>
      <c r="C168" s="46" t="s">
        <v>50</v>
      </c>
      <c r="D168" s="30">
        <v>1580</v>
      </c>
      <c r="E168" s="31">
        <v>2357</v>
      </c>
      <c r="F168" s="31">
        <f t="shared" si="8"/>
        <v>3937</v>
      </c>
    </row>
    <row r="169" spans="1:6" ht="15" customHeight="1" x14ac:dyDescent="0.3">
      <c r="A169" s="197"/>
      <c r="B169" s="202"/>
      <c r="C169" s="46" t="s">
        <v>57</v>
      </c>
      <c r="D169" s="30">
        <v>17391</v>
      </c>
      <c r="E169" s="31">
        <v>16764</v>
      </c>
      <c r="F169" s="31">
        <f t="shared" si="8"/>
        <v>34155</v>
      </c>
    </row>
    <row r="170" spans="1:6" ht="15" customHeight="1" x14ac:dyDescent="0.3">
      <c r="A170" s="197"/>
      <c r="B170" s="202"/>
      <c r="C170" s="46" t="s">
        <v>56</v>
      </c>
      <c r="D170" s="30">
        <v>160305</v>
      </c>
      <c r="E170" s="31">
        <v>159845</v>
      </c>
      <c r="F170" s="31">
        <f t="shared" si="8"/>
        <v>320150</v>
      </c>
    </row>
    <row r="171" spans="1:6" ht="15" customHeight="1" x14ac:dyDescent="0.3">
      <c r="A171" s="197"/>
      <c r="B171" s="202"/>
      <c r="C171" s="46" t="s">
        <v>58</v>
      </c>
      <c r="D171" s="30">
        <v>5843</v>
      </c>
      <c r="E171" s="31">
        <v>5644</v>
      </c>
      <c r="F171" s="31">
        <f t="shared" si="8"/>
        <v>11487</v>
      </c>
    </row>
    <row r="172" spans="1:6" ht="15" customHeight="1" x14ac:dyDescent="0.3">
      <c r="A172" s="197"/>
      <c r="B172" s="202"/>
      <c r="C172" s="46" t="s">
        <v>61</v>
      </c>
      <c r="D172" s="30">
        <v>6335</v>
      </c>
      <c r="E172" s="31">
        <v>7213</v>
      </c>
      <c r="F172" s="31">
        <f t="shared" si="8"/>
        <v>13548</v>
      </c>
    </row>
    <row r="173" spans="1:6" ht="15" customHeight="1" x14ac:dyDescent="0.3">
      <c r="A173" s="197"/>
      <c r="B173" s="202"/>
      <c r="C173" s="46" t="s">
        <v>64</v>
      </c>
      <c r="D173" s="30">
        <v>266018</v>
      </c>
      <c r="E173" s="31">
        <v>271043</v>
      </c>
      <c r="F173" s="31">
        <f t="shared" si="8"/>
        <v>537061</v>
      </c>
    </row>
    <row r="174" spans="1:6" ht="15" customHeight="1" x14ac:dyDescent="0.3">
      <c r="A174" s="197"/>
      <c r="B174" s="202"/>
      <c r="C174" s="46" t="s">
        <v>65</v>
      </c>
      <c r="D174" s="30">
        <v>57397</v>
      </c>
      <c r="E174" s="31">
        <v>68924</v>
      </c>
      <c r="F174" s="31">
        <f t="shared" si="8"/>
        <v>126321</v>
      </c>
    </row>
    <row r="175" spans="1:6" ht="15" customHeight="1" x14ac:dyDescent="0.3">
      <c r="A175" s="197"/>
      <c r="B175" s="202"/>
      <c r="C175" s="46" t="s">
        <v>66</v>
      </c>
      <c r="D175" s="30">
        <v>14380</v>
      </c>
      <c r="E175" s="31">
        <v>14499</v>
      </c>
      <c r="F175" s="31">
        <f t="shared" si="8"/>
        <v>28879</v>
      </c>
    </row>
    <row r="176" spans="1:6" ht="15" customHeight="1" x14ac:dyDescent="0.3">
      <c r="A176" s="197"/>
      <c r="B176" s="202"/>
      <c r="C176" s="46" t="s">
        <v>68</v>
      </c>
      <c r="D176" s="30">
        <v>11607</v>
      </c>
      <c r="E176" s="31">
        <v>14652</v>
      </c>
      <c r="F176" s="31">
        <f t="shared" si="8"/>
        <v>26259</v>
      </c>
    </row>
    <row r="177" spans="1:6" ht="15" customHeight="1" x14ac:dyDescent="0.3">
      <c r="A177" s="197"/>
      <c r="B177" s="202"/>
      <c r="C177" s="46" t="s">
        <v>71</v>
      </c>
      <c r="D177" s="30">
        <v>29390</v>
      </c>
      <c r="E177" s="31">
        <v>26054</v>
      </c>
      <c r="F177" s="31">
        <f t="shared" si="8"/>
        <v>55444</v>
      </c>
    </row>
    <row r="178" spans="1:6" ht="15" customHeight="1" x14ac:dyDescent="0.3">
      <c r="A178" s="197"/>
      <c r="B178" s="202"/>
      <c r="C178" s="46" t="s">
        <v>73</v>
      </c>
      <c r="D178" s="30">
        <v>85778</v>
      </c>
      <c r="E178" s="31">
        <v>69666</v>
      </c>
      <c r="F178" s="31">
        <f>SUM(D178:E178)</f>
        <v>155444</v>
      </c>
    </row>
    <row r="179" spans="1:6" ht="15" customHeight="1" x14ac:dyDescent="0.3">
      <c r="A179" s="197"/>
      <c r="B179" s="202"/>
      <c r="C179" s="46" t="s">
        <v>74</v>
      </c>
      <c r="D179" s="30">
        <v>65352</v>
      </c>
      <c r="E179" s="31">
        <v>61469</v>
      </c>
      <c r="F179" s="31">
        <f>SUM(D179:E179)</f>
        <v>126821</v>
      </c>
    </row>
    <row r="180" spans="1:6" ht="15" customHeight="1" x14ac:dyDescent="0.3">
      <c r="A180" s="197"/>
      <c r="B180" s="202"/>
      <c r="C180" s="46" t="s">
        <v>80</v>
      </c>
      <c r="D180" s="30">
        <v>121309</v>
      </c>
      <c r="E180" s="31">
        <v>125909</v>
      </c>
      <c r="F180" s="31">
        <f>SUM(D180:E180)</f>
        <v>247218</v>
      </c>
    </row>
    <row r="181" spans="1:6" ht="15" customHeight="1" x14ac:dyDescent="0.3">
      <c r="A181" s="197"/>
      <c r="B181" s="202"/>
      <c r="C181" s="46" t="s">
        <v>75</v>
      </c>
      <c r="D181" s="30">
        <v>294592</v>
      </c>
      <c r="E181" s="31">
        <v>294002</v>
      </c>
      <c r="F181" s="31">
        <f t="shared" ref="F181:F182" si="9">SUM(D181:E181)</f>
        <v>588594</v>
      </c>
    </row>
    <row r="182" spans="1:6" ht="15" customHeight="1" x14ac:dyDescent="0.3">
      <c r="A182" s="197"/>
      <c r="B182" s="202"/>
      <c r="C182" s="46" t="s">
        <v>82</v>
      </c>
      <c r="D182" s="30">
        <v>22921</v>
      </c>
      <c r="E182" s="31">
        <v>20336</v>
      </c>
      <c r="F182" s="31">
        <f t="shared" si="9"/>
        <v>43257</v>
      </c>
    </row>
    <row r="183" spans="1:6" ht="15" customHeight="1" thickBot="1" x14ac:dyDescent="0.35">
      <c r="A183" s="197"/>
      <c r="B183" s="202"/>
      <c r="C183" s="46" t="s">
        <v>85</v>
      </c>
      <c r="D183" s="30">
        <v>8359</v>
      </c>
      <c r="E183" s="31">
        <v>8545</v>
      </c>
      <c r="F183" s="31">
        <f>SUM(D183:E183)</f>
        <v>16904</v>
      </c>
    </row>
    <row r="184" spans="1:6" ht="15" customHeight="1" thickBot="1" x14ac:dyDescent="0.35">
      <c r="A184" s="200"/>
      <c r="B184" s="43" t="s">
        <v>91</v>
      </c>
      <c r="C184" s="43"/>
      <c r="D184" s="44">
        <f>SUM(D140:D183)</f>
        <v>5753147</v>
      </c>
      <c r="E184" s="45">
        <f>SUM(E140:E183)</f>
        <v>5758702</v>
      </c>
      <c r="F184" s="45">
        <f>SUM(F140:F183)</f>
        <v>11511849</v>
      </c>
    </row>
    <row r="185" spans="1:6" x14ac:dyDescent="0.3">
      <c r="A185" s="199">
        <v>2015</v>
      </c>
      <c r="B185" s="204" t="s">
        <v>41</v>
      </c>
      <c r="C185" s="48" t="s">
        <v>87</v>
      </c>
      <c r="D185" s="41">
        <v>8073</v>
      </c>
      <c r="E185" s="42">
        <v>9651</v>
      </c>
      <c r="F185" s="42">
        <f>SUM(D185:E185)</f>
        <v>17724</v>
      </c>
    </row>
    <row r="186" spans="1:6" x14ac:dyDescent="0.3">
      <c r="A186" s="197"/>
      <c r="B186" s="202"/>
      <c r="C186" s="46" t="s">
        <v>44</v>
      </c>
      <c r="D186" s="24">
        <v>51648</v>
      </c>
      <c r="E186" s="25">
        <v>47390</v>
      </c>
      <c r="F186" s="25">
        <f t="shared" ref="F186:F207" si="10">SUM(D186:E186)</f>
        <v>99038</v>
      </c>
    </row>
    <row r="187" spans="1:6" x14ac:dyDescent="0.3">
      <c r="A187" s="197"/>
      <c r="B187" s="202"/>
      <c r="C187" s="46" t="s">
        <v>45</v>
      </c>
      <c r="D187" s="24">
        <v>9155</v>
      </c>
      <c r="E187" s="25">
        <v>9088</v>
      </c>
      <c r="F187" s="25">
        <f t="shared" si="10"/>
        <v>18243</v>
      </c>
    </row>
    <row r="188" spans="1:6" x14ac:dyDescent="0.3">
      <c r="A188" s="197"/>
      <c r="B188" s="202"/>
      <c r="C188" s="46" t="s">
        <v>46</v>
      </c>
      <c r="D188" s="24">
        <v>235717</v>
      </c>
      <c r="E188" s="25">
        <v>236460</v>
      </c>
      <c r="F188" s="25">
        <f t="shared" si="10"/>
        <v>472177</v>
      </c>
    </row>
    <row r="189" spans="1:6" x14ac:dyDescent="0.3">
      <c r="A189" s="197"/>
      <c r="B189" s="202"/>
      <c r="C189" s="46" t="s">
        <v>49</v>
      </c>
      <c r="D189" s="24">
        <v>251866</v>
      </c>
      <c r="E189" s="25">
        <v>237505</v>
      </c>
      <c r="F189" s="25">
        <f t="shared" si="10"/>
        <v>489371</v>
      </c>
    </row>
    <row r="190" spans="1:6" x14ac:dyDescent="0.3">
      <c r="A190" s="197"/>
      <c r="B190" s="202"/>
      <c r="C190" s="46" t="s">
        <v>51</v>
      </c>
      <c r="D190" s="24">
        <v>7331</v>
      </c>
      <c r="E190" s="25">
        <v>6693</v>
      </c>
      <c r="F190" s="25">
        <f t="shared" si="10"/>
        <v>14024</v>
      </c>
    </row>
    <row r="191" spans="1:6" x14ac:dyDescent="0.3">
      <c r="A191" s="197"/>
      <c r="B191" s="202"/>
      <c r="C191" s="46" t="s">
        <v>52</v>
      </c>
      <c r="D191" s="24">
        <v>10462</v>
      </c>
      <c r="E191" s="25">
        <v>10181</v>
      </c>
      <c r="F191" s="25">
        <f t="shared" si="10"/>
        <v>20643</v>
      </c>
    </row>
    <row r="192" spans="1:6" x14ac:dyDescent="0.3">
      <c r="A192" s="197"/>
      <c r="B192" s="202"/>
      <c r="C192" s="46" t="s">
        <v>53</v>
      </c>
      <c r="D192" s="24">
        <v>757558</v>
      </c>
      <c r="E192" s="25">
        <v>699446</v>
      </c>
      <c r="F192" s="25">
        <f t="shared" si="10"/>
        <v>1457004</v>
      </c>
    </row>
    <row r="193" spans="1:6" x14ac:dyDescent="0.3">
      <c r="A193" s="197"/>
      <c r="B193" s="202"/>
      <c r="C193" s="46" t="s">
        <v>54</v>
      </c>
      <c r="D193" s="24">
        <v>11734</v>
      </c>
      <c r="E193" s="25">
        <v>11331</v>
      </c>
      <c r="F193" s="25">
        <f t="shared" si="10"/>
        <v>23065</v>
      </c>
    </row>
    <row r="194" spans="1:6" x14ac:dyDescent="0.3">
      <c r="A194" s="197"/>
      <c r="B194" s="202"/>
      <c r="C194" s="46" t="s">
        <v>55</v>
      </c>
      <c r="D194" s="24">
        <v>117261</v>
      </c>
      <c r="E194" s="25">
        <v>115101</v>
      </c>
      <c r="F194" s="25">
        <f t="shared" si="10"/>
        <v>232362</v>
      </c>
    </row>
    <row r="195" spans="1:6" x14ac:dyDescent="0.3">
      <c r="A195" s="197"/>
      <c r="B195" s="202"/>
      <c r="C195" s="46" t="s">
        <v>59</v>
      </c>
      <c r="D195" s="24">
        <v>126334</v>
      </c>
      <c r="E195" s="25">
        <v>125518</v>
      </c>
      <c r="F195" s="25">
        <f t="shared" si="10"/>
        <v>251852</v>
      </c>
    </row>
    <row r="196" spans="1:6" x14ac:dyDescent="0.3">
      <c r="A196" s="197"/>
      <c r="B196" s="202"/>
      <c r="C196" s="46" t="s">
        <v>60</v>
      </c>
      <c r="D196" s="24">
        <v>33910</v>
      </c>
      <c r="E196" s="25">
        <v>36258</v>
      </c>
      <c r="F196" s="25">
        <f t="shared" si="10"/>
        <v>70168</v>
      </c>
    </row>
    <row r="197" spans="1:6" x14ac:dyDescent="0.3">
      <c r="A197" s="197"/>
      <c r="B197" s="202"/>
      <c r="C197" s="46" t="s">
        <v>62</v>
      </c>
      <c r="D197" s="24">
        <v>51843</v>
      </c>
      <c r="E197" s="25">
        <v>47433</v>
      </c>
      <c r="F197" s="25">
        <f t="shared" si="10"/>
        <v>99276</v>
      </c>
    </row>
    <row r="198" spans="1:6" x14ac:dyDescent="0.3">
      <c r="A198" s="197"/>
      <c r="B198" s="202"/>
      <c r="C198" s="46" t="s">
        <v>63</v>
      </c>
      <c r="D198" s="24">
        <v>65436</v>
      </c>
      <c r="E198" s="25">
        <v>65225</v>
      </c>
      <c r="F198" s="25">
        <f t="shared" si="10"/>
        <v>130661</v>
      </c>
    </row>
    <row r="199" spans="1:6" x14ac:dyDescent="0.3">
      <c r="A199" s="197"/>
      <c r="B199" s="202"/>
      <c r="C199" s="46" t="s">
        <v>67</v>
      </c>
      <c r="D199" s="24">
        <v>131267</v>
      </c>
      <c r="E199" s="25">
        <v>126709</v>
      </c>
      <c r="F199" s="25">
        <f t="shared" si="10"/>
        <v>257976</v>
      </c>
    </row>
    <row r="200" spans="1:6" x14ac:dyDescent="0.3">
      <c r="A200" s="197"/>
      <c r="B200" s="202"/>
      <c r="C200" s="46" t="s">
        <v>69</v>
      </c>
      <c r="D200" s="24">
        <v>597360</v>
      </c>
      <c r="E200" s="25">
        <v>591753</v>
      </c>
      <c r="F200" s="25">
        <f t="shared" si="10"/>
        <v>1189113</v>
      </c>
    </row>
    <row r="201" spans="1:6" x14ac:dyDescent="0.3">
      <c r="A201" s="197"/>
      <c r="B201" s="202"/>
      <c r="C201" s="46" t="s">
        <v>70</v>
      </c>
      <c r="D201" s="24">
        <v>392288</v>
      </c>
      <c r="E201" s="25">
        <v>372035</v>
      </c>
      <c r="F201" s="25">
        <f t="shared" si="10"/>
        <v>764323</v>
      </c>
    </row>
    <row r="202" spans="1:6" x14ac:dyDescent="0.3">
      <c r="A202" s="197"/>
      <c r="B202" s="202"/>
      <c r="C202" s="46" t="s">
        <v>72</v>
      </c>
      <c r="D202" s="24">
        <v>709418</v>
      </c>
      <c r="E202" s="25">
        <v>699711</v>
      </c>
      <c r="F202" s="25">
        <f t="shared" si="10"/>
        <v>1409129</v>
      </c>
    </row>
    <row r="203" spans="1:6" x14ac:dyDescent="0.3">
      <c r="A203" s="197"/>
      <c r="B203" s="202"/>
      <c r="C203" s="46" t="s">
        <v>76</v>
      </c>
      <c r="D203" s="24">
        <v>58143</v>
      </c>
      <c r="E203" s="25">
        <v>58410</v>
      </c>
      <c r="F203" s="25">
        <f t="shared" si="10"/>
        <v>116553</v>
      </c>
    </row>
    <row r="204" spans="1:6" x14ac:dyDescent="0.3">
      <c r="A204" s="197"/>
      <c r="B204" s="202"/>
      <c r="C204" s="46" t="s">
        <v>77</v>
      </c>
      <c r="D204" s="24">
        <v>7949</v>
      </c>
      <c r="E204" s="25">
        <v>7811</v>
      </c>
      <c r="F204" s="25">
        <f t="shared" si="10"/>
        <v>15760</v>
      </c>
    </row>
    <row r="205" spans="1:6" x14ac:dyDescent="0.3">
      <c r="A205" s="197"/>
      <c r="B205" s="202"/>
      <c r="C205" s="46" t="s">
        <v>78</v>
      </c>
      <c r="D205" s="24">
        <v>99187</v>
      </c>
      <c r="E205" s="25">
        <v>96697</v>
      </c>
      <c r="F205" s="25">
        <f t="shared" si="10"/>
        <v>195884</v>
      </c>
    </row>
    <row r="206" spans="1:6" x14ac:dyDescent="0.3">
      <c r="A206" s="197"/>
      <c r="B206" s="202"/>
      <c r="C206" s="46" t="s">
        <v>79</v>
      </c>
      <c r="D206" s="24">
        <v>14734</v>
      </c>
      <c r="E206" s="25">
        <v>13777</v>
      </c>
      <c r="F206" s="25">
        <f t="shared" si="10"/>
        <v>28511</v>
      </c>
    </row>
    <row r="207" spans="1:6" x14ac:dyDescent="0.3">
      <c r="A207" s="197"/>
      <c r="B207" s="202"/>
      <c r="C207" s="46" t="s">
        <v>81</v>
      </c>
      <c r="D207" s="24">
        <v>263556</v>
      </c>
      <c r="E207" s="25">
        <v>224998</v>
      </c>
      <c r="F207" s="25">
        <f t="shared" si="10"/>
        <v>488554</v>
      </c>
    </row>
    <row r="208" spans="1:6" x14ac:dyDescent="0.3">
      <c r="A208" s="197"/>
      <c r="B208" s="202"/>
      <c r="C208" s="46" t="s">
        <v>83</v>
      </c>
      <c r="D208" s="24">
        <v>372193</v>
      </c>
      <c r="E208" s="25">
        <v>384912</v>
      </c>
      <c r="F208" s="25">
        <f>SUM(D208:E208)</f>
        <v>757105</v>
      </c>
    </row>
    <row r="209" spans="1:6" x14ac:dyDescent="0.3">
      <c r="A209" s="197"/>
      <c r="B209" s="203"/>
      <c r="C209" s="47" t="s">
        <v>84</v>
      </c>
      <c r="D209" s="26">
        <v>40270</v>
      </c>
      <c r="E209" s="27">
        <v>39417</v>
      </c>
      <c r="F209" s="27">
        <f>SUM(D209:E209)</f>
        <v>79687</v>
      </c>
    </row>
    <row r="210" spans="1:6" x14ac:dyDescent="0.3">
      <c r="A210" s="197"/>
      <c r="B210" s="205" t="s">
        <v>40</v>
      </c>
      <c r="C210" s="49" t="s">
        <v>43</v>
      </c>
      <c r="D210" s="28">
        <v>388</v>
      </c>
      <c r="E210" s="29">
        <v>414</v>
      </c>
      <c r="F210" s="29">
        <f>SUM(D210:E210)</f>
        <v>802</v>
      </c>
    </row>
    <row r="211" spans="1:6" x14ac:dyDescent="0.3">
      <c r="A211" s="197"/>
      <c r="B211" s="202"/>
      <c r="C211" s="46" t="s">
        <v>47</v>
      </c>
      <c r="D211" s="30">
        <v>180</v>
      </c>
      <c r="E211" s="31">
        <v>177</v>
      </c>
      <c r="F211" s="31">
        <f t="shared" ref="F211:F222" si="11">SUM(D211:E211)</f>
        <v>357</v>
      </c>
    </row>
    <row r="212" spans="1:6" x14ac:dyDescent="0.3">
      <c r="A212" s="197"/>
      <c r="B212" s="202"/>
      <c r="C212" s="46" t="s">
        <v>48</v>
      </c>
      <c r="D212" s="30">
        <v>16434</v>
      </c>
      <c r="E212" s="31">
        <v>12586</v>
      </c>
      <c r="F212" s="31">
        <f t="shared" si="11"/>
        <v>29020</v>
      </c>
    </row>
    <row r="213" spans="1:6" x14ac:dyDescent="0.3">
      <c r="A213" s="197"/>
      <c r="B213" s="202"/>
      <c r="C213" s="46" t="s">
        <v>50</v>
      </c>
      <c r="D213" s="30">
        <v>2754</v>
      </c>
      <c r="E213" s="31">
        <v>2416</v>
      </c>
      <c r="F213" s="31">
        <f t="shared" si="11"/>
        <v>5170</v>
      </c>
    </row>
    <row r="214" spans="1:6" x14ac:dyDescent="0.3">
      <c r="A214" s="197"/>
      <c r="B214" s="202"/>
      <c r="C214" s="46" t="s">
        <v>57</v>
      </c>
      <c r="D214" s="30">
        <v>11639</v>
      </c>
      <c r="E214" s="31">
        <v>11435</v>
      </c>
      <c r="F214" s="31">
        <f t="shared" si="11"/>
        <v>23074</v>
      </c>
    </row>
    <row r="215" spans="1:6" x14ac:dyDescent="0.3">
      <c r="A215" s="197"/>
      <c r="B215" s="202"/>
      <c r="C215" s="46" t="s">
        <v>56</v>
      </c>
      <c r="D215" s="30">
        <v>168619</v>
      </c>
      <c r="E215" s="31">
        <v>187345</v>
      </c>
      <c r="F215" s="31">
        <f t="shared" si="11"/>
        <v>355964</v>
      </c>
    </row>
    <row r="216" spans="1:6" x14ac:dyDescent="0.3">
      <c r="A216" s="197"/>
      <c r="B216" s="202"/>
      <c r="C216" s="46" t="s">
        <v>58</v>
      </c>
      <c r="D216" s="30">
        <v>4805</v>
      </c>
      <c r="E216" s="31">
        <v>4543</v>
      </c>
      <c r="F216" s="31">
        <f t="shared" si="11"/>
        <v>9348</v>
      </c>
    </row>
    <row r="217" spans="1:6" x14ac:dyDescent="0.3">
      <c r="A217" s="197"/>
      <c r="B217" s="202"/>
      <c r="C217" s="46" t="s">
        <v>61</v>
      </c>
      <c r="D217" s="30">
        <v>4181</v>
      </c>
      <c r="E217" s="31">
        <v>3943</v>
      </c>
      <c r="F217" s="31">
        <f t="shared" si="11"/>
        <v>8124</v>
      </c>
    </row>
    <row r="218" spans="1:6" x14ac:dyDescent="0.3">
      <c r="A218" s="197"/>
      <c r="B218" s="202"/>
      <c r="C218" s="46" t="s">
        <v>64</v>
      </c>
      <c r="D218" s="30">
        <v>284162</v>
      </c>
      <c r="E218" s="31">
        <v>316692</v>
      </c>
      <c r="F218" s="31">
        <f t="shared" si="11"/>
        <v>600854</v>
      </c>
    </row>
    <row r="219" spans="1:6" x14ac:dyDescent="0.3">
      <c r="A219" s="197"/>
      <c r="B219" s="202"/>
      <c r="C219" s="46" t="s">
        <v>65</v>
      </c>
      <c r="D219" s="30">
        <v>40450</v>
      </c>
      <c r="E219" s="31">
        <v>52847</v>
      </c>
      <c r="F219" s="31">
        <f t="shared" si="11"/>
        <v>93297</v>
      </c>
    </row>
    <row r="220" spans="1:6" x14ac:dyDescent="0.3">
      <c r="A220" s="197"/>
      <c r="B220" s="202"/>
      <c r="C220" s="46" t="s">
        <v>66</v>
      </c>
      <c r="D220" s="30">
        <v>8861</v>
      </c>
      <c r="E220" s="31">
        <v>8781</v>
      </c>
      <c r="F220" s="31">
        <f t="shared" si="11"/>
        <v>17642</v>
      </c>
    </row>
    <row r="221" spans="1:6" x14ac:dyDescent="0.3">
      <c r="A221" s="197"/>
      <c r="B221" s="202"/>
      <c r="C221" s="46" t="s">
        <v>68</v>
      </c>
      <c r="D221" s="30">
        <v>15396</v>
      </c>
      <c r="E221" s="31">
        <v>17524</v>
      </c>
      <c r="F221" s="31">
        <f t="shared" si="11"/>
        <v>32920</v>
      </c>
    </row>
    <row r="222" spans="1:6" x14ac:dyDescent="0.3">
      <c r="A222" s="197"/>
      <c r="B222" s="202"/>
      <c r="C222" s="46" t="s">
        <v>71</v>
      </c>
      <c r="D222" s="30">
        <v>28182</v>
      </c>
      <c r="E222" s="31">
        <v>25469</v>
      </c>
      <c r="F222" s="31">
        <f t="shared" si="11"/>
        <v>53651</v>
      </c>
    </row>
    <row r="223" spans="1:6" x14ac:dyDescent="0.3">
      <c r="A223" s="197"/>
      <c r="B223" s="202"/>
      <c r="C223" s="46" t="s">
        <v>73</v>
      </c>
      <c r="D223" s="30">
        <v>53933</v>
      </c>
      <c r="E223" s="31">
        <v>53917</v>
      </c>
      <c r="F223" s="31">
        <f>SUM(D223:E223)</f>
        <v>107850</v>
      </c>
    </row>
    <row r="224" spans="1:6" x14ac:dyDescent="0.3">
      <c r="A224" s="197"/>
      <c r="B224" s="202"/>
      <c r="C224" s="46" t="s">
        <v>74</v>
      </c>
      <c r="D224" s="30">
        <v>56475</v>
      </c>
      <c r="E224" s="31">
        <v>53150</v>
      </c>
      <c r="F224" s="31">
        <f>SUM(D224:E224)</f>
        <v>109625</v>
      </c>
    </row>
    <row r="225" spans="1:6" x14ac:dyDescent="0.3">
      <c r="A225" s="197"/>
      <c r="B225" s="202"/>
      <c r="C225" s="46" t="s">
        <v>80</v>
      </c>
      <c r="D225" s="30">
        <v>114265</v>
      </c>
      <c r="E225" s="31">
        <v>119655</v>
      </c>
      <c r="F225" s="31">
        <f>SUM(D225:E225)</f>
        <v>233920</v>
      </c>
    </row>
    <row r="226" spans="1:6" x14ac:dyDescent="0.3">
      <c r="A226" s="197"/>
      <c r="B226" s="202"/>
      <c r="C226" s="46" t="s">
        <v>75</v>
      </c>
      <c r="D226" s="30">
        <v>289737</v>
      </c>
      <c r="E226" s="31">
        <v>290140</v>
      </c>
      <c r="F226" s="31">
        <f t="shared" ref="F226:F227" si="12">SUM(D226:E226)</f>
        <v>579877</v>
      </c>
    </row>
    <row r="227" spans="1:6" x14ac:dyDescent="0.3">
      <c r="A227" s="197"/>
      <c r="B227" s="202"/>
      <c r="C227" s="46" t="s">
        <v>82</v>
      </c>
      <c r="D227" s="30">
        <v>29945</v>
      </c>
      <c r="E227" s="31">
        <v>34553</v>
      </c>
      <c r="F227" s="31">
        <f t="shared" si="12"/>
        <v>64498</v>
      </c>
    </row>
    <row r="228" spans="1:6" ht="15" thickBot="1" x14ac:dyDescent="0.35">
      <c r="A228" s="197"/>
      <c r="B228" s="202"/>
      <c r="C228" s="46" t="s">
        <v>85</v>
      </c>
      <c r="D228" s="30">
        <v>8299</v>
      </c>
      <c r="E228" s="31">
        <v>8062</v>
      </c>
      <c r="F228" s="31">
        <f>SUM(D228:E228)</f>
        <v>16361</v>
      </c>
    </row>
    <row r="229" spans="1:6" ht="15" thickBot="1" x14ac:dyDescent="0.35">
      <c r="A229" s="200"/>
      <c r="B229" s="43" t="s">
        <v>91</v>
      </c>
      <c r="C229" s="43"/>
      <c r="D229" s="44">
        <f>SUM(D185:D228)</f>
        <v>5563398</v>
      </c>
      <c r="E229" s="45">
        <f>SUM(E185:E228)</f>
        <v>5477159</v>
      </c>
      <c r="F229" s="45">
        <f>SUM(F185:F228)</f>
        <v>11040557</v>
      </c>
    </row>
    <row r="230" spans="1:6" x14ac:dyDescent="0.3">
      <c r="A230" s="199">
        <v>2014</v>
      </c>
      <c r="B230" s="204" t="s">
        <v>41</v>
      </c>
      <c r="C230" s="48" t="s">
        <v>87</v>
      </c>
      <c r="D230" s="41">
        <v>21974</v>
      </c>
      <c r="E230" s="42">
        <v>23379</v>
      </c>
      <c r="F230" s="42">
        <f>SUM(D230:E230)</f>
        <v>45353</v>
      </c>
    </row>
    <row r="231" spans="1:6" x14ac:dyDescent="0.3">
      <c r="A231" s="197"/>
      <c r="B231" s="202"/>
      <c r="C231" s="46" t="s">
        <v>44</v>
      </c>
      <c r="D231" s="24">
        <v>45044</v>
      </c>
      <c r="E231" s="25">
        <v>37084</v>
      </c>
      <c r="F231" s="25">
        <f t="shared" ref="F231:F253" si="13">SUM(D231:E231)</f>
        <v>82128</v>
      </c>
    </row>
    <row r="232" spans="1:6" x14ac:dyDescent="0.3">
      <c r="A232" s="197"/>
      <c r="B232" s="202"/>
      <c r="C232" s="46" t="s">
        <v>45</v>
      </c>
      <c r="D232" s="24">
        <v>10298</v>
      </c>
      <c r="E232" s="25">
        <v>10528</v>
      </c>
      <c r="F232" s="25">
        <f t="shared" si="13"/>
        <v>20826</v>
      </c>
    </row>
    <row r="233" spans="1:6" x14ac:dyDescent="0.3">
      <c r="A233" s="197"/>
      <c r="B233" s="202"/>
      <c r="C233" s="46" t="s">
        <v>46</v>
      </c>
      <c r="D233" s="24">
        <v>226423</v>
      </c>
      <c r="E233" s="25">
        <v>228160</v>
      </c>
      <c r="F233" s="25">
        <f t="shared" si="13"/>
        <v>454583</v>
      </c>
    </row>
    <row r="234" spans="1:6" x14ac:dyDescent="0.3">
      <c r="A234" s="197"/>
      <c r="B234" s="202"/>
      <c r="C234" s="46" t="s">
        <v>49</v>
      </c>
      <c r="D234" s="24">
        <v>248633</v>
      </c>
      <c r="E234" s="25">
        <v>250585</v>
      </c>
      <c r="F234" s="25">
        <f t="shared" si="13"/>
        <v>499218</v>
      </c>
    </row>
    <row r="235" spans="1:6" x14ac:dyDescent="0.3">
      <c r="A235" s="197"/>
      <c r="B235" s="202"/>
      <c r="C235" s="46" t="s">
        <v>51</v>
      </c>
      <c r="D235" s="24">
        <v>13314</v>
      </c>
      <c r="E235" s="25">
        <v>12459</v>
      </c>
      <c r="F235" s="25">
        <f t="shared" si="13"/>
        <v>25773</v>
      </c>
    </row>
    <row r="236" spans="1:6" x14ac:dyDescent="0.3">
      <c r="A236" s="197"/>
      <c r="B236" s="202"/>
      <c r="C236" s="46" t="s">
        <v>52</v>
      </c>
      <c r="D236" s="24">
        <v>10362</v>
      </c>
      <c r="E236" s="25">
        <v>9600</v>
      </c>
      <c r="F236" s="25">
        <f t="shared" si="13"/>
        <v>19962</v>
      </c>
    </row>
    <row r="237" spans="1:6" x14ac:dyDescent="0.3">
      <c r="A237" s="197"/>
      <c r="B237" s="202"/>
      <c r="C237" s="46" t="s">
        <v>53</v>
      </c>
      <c r="D237" s="24">
        <v>779943</v>
      </c>
      <c r="E237" s="25">
        <v>736152</v>
      </c>
      <c r="F237" s="25">
        <f t="shared" si="13"/>
        <v>1516095</v>
      </c>
    </row>
    <row r="238" spans="1:6" x14ac:dyDescent="0.3">
      <c r="A238" s="197"/>
      <c r="B238" s="202"/>
      <c r="C238" s="46" t="s">
        <v>54</v>
      </c>
      <c r="D238" s="24">
        <v>14808</v>
      </c>
      <c r="E238" s="25">
        <v>15158</v>
      </c>
      <c r="F238" s="25">
        <f t="shared" si="13"/>
        <v>29966</v>
      </c>
    </row>
    <row r="239" spans="1:6" x14ac:dyDescent="0.3">
      <c r="A239" s="197"/>
      <c r="B239" s="202"/>
      <c r="C239" s="46" t="s">
        <v>55</v>
      </c>
      <c r="D239" s="24">
        <v>116364</v>
      </c>
      <c r="E239" s="25">
        <v>112267</v>
      </c>
      <c r="F239" s="25">
        <f t="shared" si="13"/>
        <v>228631</v>
      </c>
    </row>
    <row r="240" spans="1:6" x14ac:dyDescent="0.3">
      <c r="A240" s="197"/>
      <c r="B240" s="202"/>
      <c r="C240" s="46" t="s">
        <v>59</v>
      </c>
      <c r="D240" s="24">
        <v>128976</v>
      </c>
      <c r="E240" s="25">
        <v>129403</v>
      </c>
      <c r="F240" s="25">
        <f t="shared" si="13"/>
        <v>258379</v>
      </c>
    </row>
    <row r="241" spans="1:6" x14ac:dyDescent="0.3">
      <c r="A241" s="197"/>
      <c r="B241" s="202"/>
      <c r="C241" s="46" t="s">
        <v>60</v>
      </c>
      <c r="D241" s="24">
        <v>35787</v>
      </c>
      <c r="E241" s="25">
        <v>35495</v>
      </c>
      <c r="F241" s="25">
        <f t="shared" si="13"/>
        <v>71282</v>
      </c>
    </row>
    <row r="242" spans="1:6" x14ac:dyDescent="0.3">
      <c r="A242" s="197"/>
      <c r="B242" s="202"/>
      <c r="C242" s="46" t="s">
        <v>62</v>
      </c>
      <c r="D242" s="24">
        <v>47150</v>
      </c>
      <c r="E242" s="25">
        <v>46302</v>
      </c>
      <c r="F242" s="25">
        <f t="shared" si="13"/>
        <v>93452</v>
      </c>
    </row>
    <row r="243" spans="1:6" x14ac:dyDescent="0.3">
      <c r="A243" s="197"/>
      <c r="B243" s="202"/>
      <c r="C243" s="46" t="s">
        <v>63</v>
      </c>
      <c r="D243" s="24">
        <v>69560</v>
      </c>
      <c r="E243" s="25">
        <v>68876</v>
      </c>
      <c r="F243" s="25">
        <f t="shared" si="13"/>
        <v>138436</v>
      </c>
    </row>
    <row r="244" spans="1:6" x14ac:dyDescent="0.3">
      <c r="A244" s="197"/>
      <c r="B244" s="202"/>
      <c r="C244" s="46" t="s">
        <v>67</v>
      </c>
      <c r="D244" s="24">
        <v>129141</v>
      </c>
      <c r="E244" s="25">
        <v>129691</v>
      </c>
      <c r="F244" s="25">
        <f t="shared" si="13"/>
        <v>258832</v>
      </c>
    </row>
    <row r="245" spans="1:6" x14ac:dyDescent="0.3">
      <c r="A245" s="197"/>
      <c r="B245" s="202"/>
      <c r="C245" s="46" t="s">
        <v>69</v>
      </c>
      <c r="D245" s="24">
        <v>569502</v>
      </c>
      <c r="E245" s="25">
        <v>557446</v>
      </c>
      <c r="F245" s="25">
        <f t="shared" si="13"/>
        <v>1126948</v>
      </c>
    </row>
    <row r="246" spans="1:6" x14ac:dyDescent="0.3">
      <c r="A246" s="197"/>
      <c r="B246" s="202"/>
      <c r="C246" s="46" t="s">
        <v>70</v>
      </c>
      <c r="D246" s="24">
        <v>393563</v>
      </c>
      <c r="E246" s="25">
        <v>395410</v>
      </c>
      <c r="F246" s="25">
        <f t="shared" si="13"/>
        <v>788973</v>
      </c>
    </row>
    <row r="247" spans="1:6" x14ac:dyDescent="0.3">
      <c r="A247" s="197"/>
      <c r="B247" s="202"/>
      <c r="C247" s="46" t="s">
        <v>72</v>
      </c>
      <c r="D247" s="24">
        <v>700643</v>
      </c>
      <c r="E247" s="25">
        <v>698915</v>
      </c>
      <c r="F247" s="25">
        <f t="shared" si="13"/>
        <v>1399558</v>
      </c>
    </row>
    <row r="248" spans="1:6" x14ac:dyDescent="0.3">
      <c r="A248" s="197"/>
      <c r="B248" s="202"/>
      <c r="C248" s="46" t="s">
        <v>76</v>
      </c>
      <c r="D248" s="24">
        <v>58655</v>
      </c>
      <c r="E248" s="25">
        <v>60188</v>
      </c>
      <c r="F248" s="25">
        <f t="shared" si="13"/>
        <v>118843</v>
      </c>
    </row>
    <row r="249" spans="1:6" x14ac:dyDescent="0.3">
      <c r="A249" s="197"/>
      <c r="B249" s="202"/>
      <c r="C249" s="46" t="s">
        <v>77</v>
      </c>
      <c r="D249" s="24">
        <v>9180</v>
      </c>
      <c r="E249" s="25">
        <v>9011</v>
      </c>
      <c r="F249" s="25">
        <f t="shared" si="13"/>
        <v>18191</v>
      </c>
    </row>
    <row r="250" spans="1:6" x14ac:dyDescent="0.3">
      <c r="A250" s="197"/>
      <c r="B250" s="202"/>
      <c r="C250" s="46" t="s">
        <v>78</v>
      </c>
      <c r="D250" s="24">
        <v>96854</v>
      </c>
      <c r="E250" s="25">
        <v>96183</v>
      </c>
      <c r="F250" s="25">
        <f t="shared" si="13"/>
        <v>193037</v>
      </c>
    </row>
    <row r="251" spans="1:6" x14ac:dyDescent="0.3">
      <c r="A251" s="197"/>
      <c r="B251" s="202"/>
      <c r="C251" s="46" t="s">
        <v>79</v>
      </c>
      <c r="D251" s="24">
        <v>14512</v>
      </c>
      <c r="E251" s="25">
        <v>13555</v>
      </c>
      <c r="F251" s="25">
        <f t="shared" si="13"/>
        <v>28067</v>
      </c>
    </row>
    <row r="252" spans="1:6" x14ac:dyDescent="0.3">
      <c r="A252" s="197"/>
      <c r="B252" s="202"/>
      <c r="C252" s="46" t="s">
        <v>81</v>
      </c>
      <c r="D252" s="24">
        <v>292101</v>
      </c>
      <c r="E252" s="25">
        <v>278873</v>
      </c>
      <c r="F252" s="25">
        <f t="shared" si="13"/>
        <v>570974</v>
      </c>
    </row>
    <row r="253" spans="1:6" x14ac:dyDescent="0.3">
      <c r="A253" s="197"/>
      <c r="B253" s="202"/>
      <c r="C253" s="46" t="s">
        <v>83</v>
      </c>
      <c r="D253" s="24">
        <v>392965</v>
      </c>
      <c r="E253" s="25">
        <v>381691</v>
      </c>
      <c r="F253" s="25">
        <f t="shared" si="13"/>
        <v>774656</v>
      </c>
    </row>
    <row r="254" spans="1:6" x14ac:dyDescent="0.3">
      <c r="A254" s="197"/>
      <c r="B254" s="203"/>
      <c r="C254" s="47" t="s">
        <v>84</v>
      </c>
      <c r="D254" s="26">
        <v>41628</v>
      </c>
      <c r="E254" s="27">
        <v>40420</v>
      </c>
      <c r="F254" s="27">
        <f>SUM(D254:E254)</f>
        <v>82048</v>
      </c>
    </row>
    <row r="255" spans="1:6" x14ac:dyDescent="0.3">
      <c r="A255" s="197"/>
      <c r="B255" s="205" t="s">
        <v>40</v>
      </c>
      <c r="C255" s="49" t="s">
        <v>43</v>
      </c>
      <c r="D255" s="28">
        <v>3203</v>
      </c>
      <c r="E255" s="29">
        <v>3004</v>
      </c>
      <c r="F255" s="29">
        <f t="shared" ref="F255:F272" si="14">SUM(D255:E255)</f>
        <v>6207</v>
      </c>
    </row>
    <row r="256" spans="1:6" x14ac:dyDescent="0.3">
      <c r="A256" s="197"/>
      <c r="B256" s="202"/>
      <c r="C256" s="46" t="s">
        <v>47</v>
      </c>
      <c r="D256" s="30">
        <v>1819</v>
      </c>
      <c r="E256" s="31">
        <v>1473</v>
      </c>
      <c r="F256" s="31">
        <f t="shared" si="14"/>
        <v>3292</v>
      </c>
    </row>
    <row r="257" spans="1:6" x14ac:dyDescent="0.3">
      <c r="A257" s="197"/>
      <c r="B257" s="202"/>
      <c r="C257" s="46" t="s">
        <v>48</v>
      </c>
      <c r="D257" s="30">
        <v>22166</v>
      </c>
      <c r="E257" s="31">
        <v>23124</v>
      </c>
      <c r="F257" s="31">
        <f t="shared" si="14"/>
        <v>45290</v>
      </c>
    </row>
    <row r="258" spans="1:6" x14ac:dyDescent="0.3">
      <c r="A258" s="197"/>
      <c r="B258" s="202"/>
      <c r="C258" s="46" t="s">
        <v>50</v>
      </c>
      <c r="D258" s="30">
        <v>2688</v>
      </c>
      <c r="E258" s="31">
        <v>2666</v>
      </c>
      <c r="F258" s="31">
        <f t="shared" si="14"/>
        <v>5354</v>
      </c>
    </row>
    <row r="259" spans="1:6" x14ac:dyDescent="0.3">
      <c r="A259" s="197"/>
      <c r="B259" s="202"/>
      <c r="C259" s="46" t="s">
        <v>57</v>
      </c>
      <c r="D259" s="30">
        <v>16156</v>
      </c>
      <c r="E259" s="31">
        <v>15893</v>
      </c>
      <c r="F259" s="31">
        <f t="shared" si="14"/>
        <v>32049</v>
      </c>
    </row>
    <row r="260" spans="1:6" x14ac:dyDescent="0.3">
      <c r="A260" s="197"/>
      <c r="B260" s="202"/>
      <c r="C260" s="46" t="s">
        <v>56</v>
      </c>
      <c r="D260" s="30">
        <v>175337</v>
      </c>
      <c r="E260" s="31">
        <v>180233</v>
      </c>
      <c r="F260" s="31">
        <f t="shared" si="14"/>
        <v>355570</v>
      </c>
    </row>
    <row r="261" spans="1:6" x14ac:dyDescent="0.3">
      <c r="A261" s="197"/>
      <c r="B261" s="202"/>
      <c r="C261" s="46" t="s">
        <v>58</v>
      </c>
      <c r="D261" s="30">
        <v>6269</v>
      </c>
      <c r="E261" s="31">
        <v>6302</v>
      </c>
      <c r="F261" s="31">
        <f t="shared" si="14"/>
        <v>12571</v>
      </c>
    </row>
    <row r="262" spans="1:6" x14ac:dyDescent="0.3">
      <c r="A262" s="197"/>
      <c r="B262" s="202"/>
      <c r="C262" s="46" t="s">
        <v>61</v>
      </c>
      <c r="D262" s="30">
        <v>3728</v>
      </c>
      <c r="E262" s="31">
        <v>3405</v>
      </c>
      <c r="F262" s="31">
        <f t="shared" si="14"/>
        <v>7133</v>
      </c>
    </row>
    <row r="263" spans="1:6" x14ac:dyDescent="0.3">
      <c r="A263" s="197"/>
      <c r="B263" s="202"/>
      <c r="C263" s="46" t="s">
        <v>64</v>
      </c>
      <c r="D263" s="30">
        <v>286770</v>
      </c>
      <c r="E263" s="31">
        <v>286406</v>
      </c>
      <c r="F263" s="31">
        <f t="shared" si="14"/>
        <v>573176</v>
      </c>
    </row>
    <row r="264" spans="1:6" x14ac:dyDescent="0.3">
      <c r="A264" s="197"/>
      <c r="B264" s="202"/>
      <c r="C264" s="46" t="s">
        <v>65</v>
      </c>
      <c r="D264" s="30">
        <v>50022</v>
      </c>
      <c r="E264" s="31">
        <v>54941</v>
      </c>
      <c r="F264" s="31">
        <f t="shared" si="14"/>
        <v>104963</v>
      </c>
    </row>
    <row r="265" spans="1:6" x14ac:dyDescent="0.3">
      <c r="A265" s="197"/>
      <c r="B265" s="202"/>
      <c r="C265" s="46" t="s">
        <v>66</v>
      </c>
      <c r="D265" s="30">
        <v>12744</v>
      </c>
      <c r="E265" s="31">
        <v>12584</v>
      </c>
      <c r="F265" s="31">
        <f t="shared" si="14"/>
        <v>25328</v>
      </c>
    </row>
    <row r="266" spans="1:6" x14ac:dyDescent="0.3">
      <c r="A266" s="197"/>
      <c r="B266" s="202"/>
      <c r="C266" s="46" t="s">
        <v>68</v>
      </c>
      <c r="D266" s="30">
        <v>12641</v>
      </c>
      <c r="E266" s="31">
        <v>13850</v>
      </c>
      <c r="F266" s="31">
        <f t="shared" si="14"/>
        <v>26491</v>
      </c>
    </row>
    <row r="267" spans="1:6" x14ac:dyDescent="0.3">
      <c r="A267" s="197"/>
      <c r="B267" s="202"/>
      <c r="C267" s="46" t="s">
        <v>71</v>
      </c>
      <c r="D267" s="30">
        <v>23353</v>
      </c>
      <c r="E267" s="31">
        <v>22556</v>
      </c>
      <c r="F267" s="31">
        <f t="shared" si="14"/>
        <v>45909</v>
      </c>
    </row>
    <row r="268" spans="1:6" x14ac:dyDescent="0.3">
      <c r="A268" s="197"/>
      <c r="B268" s="202"/>
      <c r="C268" s="46" t="s">
        <v>73</v>
      </c>
      <c r="D268" s="30">
        <v>60257</v>
      </c>
      <c r="E268" s="31">
        <v>63246</v>
      </c>
      <c r="F268" s="31">
        <f t="shared" ref="F268:F270" si="15">SUM(D268:E268)</f>
        <v>123503</v>
      </c>
    </row>
    <row r="269" spans="1:6" x14ac:dyDescent="0.3">
      <c r="A269" s="197"/>
      <c r="B269" s="202"/>
      <c r="C269" s="46" t="s">
        <v>74</v>
      </c>
      <c r="D269" s="30">
        <v>61973</v>
      </c>
      <c r="E269" s="31">
        <v>57283</v>
      </c>
      <c r="F269" s="31">
        <f t="shared" si="15"/>
        <v>119256</v>
      </c>
    </row>
    <row r="270" spans="1:6" x14ac:dyDescent="0.3">
      <c r="A270" s="197"/>
      <c r="B270" s="202"/>
      <c r="C270" s="46" t="s">
        <v>80</v>
      </c>
      <c r="D270" s="30">
        <v>94404</v>
      </c>
      <c r="E270" s="31">
        <v>100378</v>
      </c>
      <c r="F270" s="31">
        <f t="shared" si="15"/>
        <v>194782</v>
      </c>
    </row>
    <row r="271" spans="1:6" x14ac:dyDescent="0.3">
      <c r="A271" s="197"/>
      <c r="B271" s="202"/>
      <c r="C271" s="46" t="s">
        <v>75</v>
      </c>
      <c r="D271" s="30">
        <v>301230</v>
      </c>
      <c r="E271" s="31">
        <v>289370</v>
      </c>
      <c r="F271" s="31">
        <f>SUM(D271:E271)</f>
        <v>590600</v>
      </c>
    </row>
    <row r="272" spans="1:6" x14ac:dyDescent="0.3">
      <c r="A272" s="197"/>
      <c r="B272" s="202"/>
      <c r="C272" s="46" t="s">
        <v>82</v>
      </c>
      <c r="D272" s="30">
        <v>19222</v>
      </c>
      <c r="E272" s="31">
        <v>23330</v>
      </c>
      <c r="F272" s="31">
        <f t="shared" si="14"/>
        <v>42552</v>
      </c>
    </row>
    <row r="273" spans="1:6" ht="15" thickBot="1" x14ac:dyDescent="0.35">
      <c r="A273" s="197"/>
      <c r="B273" s="202"/>
      <c r="C273" s="46" t="s">
        <v>85</v>
      </c>
      <c r="D273" s="30">
        <v>10367</v>
      </c>
      <c r="E273" s="31">
        <v>9751</v>
      </c>
      <c r="F273" s="31">
        <f>SUM(D273:E273)</f>
        <v>20118</v>
      </c>
    </row>
    <row r="274" spans="1:6" ht="15" thickBot="1" x14ac:dyDescent="0.35">
      <c r="A274" s="200"/>
      <c r="B274" s="43" t="s">
        <v>91</v>
      </c>
      <c r="C274" s="43"/>
      <c r="D274" s="44">
        <f>SUM(D230:D273)</f>
        <v>5631729</v>
      </c>
      <c r="E274" s="45">
        <f>SUM(E230:E273)</f>
        <v>5546626</v>
      </c>
      <c r="F274" s="45">
        <f>SUM(F230:F273)</f>
        <v>11178355</v>
      </c>
    </row>
    <row r="275" spans="1:6" x14ac:dyDescent="0.3">
      <c r="A275" s="196">
        <v>2013</v>
      </c>
      <c r="B275" s="201" t="s">
        <v>41</v>
      </c>
      <c r="C275" s="50" t="s">
        <v>87</v>
      </c>
      <c r="D275" s="53">
        <v>13041</v>
      </c>
      <c r="E275" s="54">
        <v>11888</v>
      </c>
      <c r="F275" s="54">
        <f>SUM(D275:E275)</f>
        <v>24929</v>
      </c>
    </row>
    <row r="276" spans="1:6" x14ac:dyDescent="0.3">
      <c r="A276" s="197"/>
      <c r="B276" s="202"/>
      <c r="C276" s="46" t="s">
        <v>44</v>
      </c>
      <c r="D276" s="24">
        <v>29102</v>
      </c>
      <c r="E276" s="25">
        <v>24620</v>
      </c>
      <c r="F276" s="25">
        <f t="shared" ref="F276:F299" si="16">SUM(D276:E276)</f>
        <v>53722</v>
      </c>
    </row>
    <row r="277" spans="1:6" x14ac:dyDescent="0.3">
      <c r="A277" s="197"/>
      <c r="B277" s="202"/>
      <c r="C277" s="46" t="s">
        <v>45</v>
      </c>
      <c r="D277" s="24">
        <v>10649</v>
      </c>
      <c r="E277" s="25">
        <v>10597</v>
      </c>
      <c r="F277" s="25">
        <f t="shared" si="16"/>
        <v>21246</v>
      </c>
    </row>
    <row r="278" spans="1:6" x14ac:dyDescent="0.3">
      <c r="A278" s="197"/>
      <c r="B278" s="202"/>
      <c r="C278" s="46" t="s">
        <v>46</v>
      </c>
      <c r="D278" s="24">
        <v>210378</v>
      </c>
      <c r="E278" s="25">
        <v>206755</v>
      </c>
      <c r="F278" s="25">
        <f t="shared" si="16"/>
        <v>417133</v>
      </c>
    </row>
    <row r="279" spans="1:6" x14ac:dyDescent="0.3">
      <c r="A279" s="197"/>
      <c r="B279" s="202"/>
      <c r="C279" s="46" t="s">
        <v>49</v>
      </c>
      <c r="D279" s="24">
        <v>251167</v>
      </c>
      <c r="E279" s="25">
        <v>247503</v>
      </c>
      <c r="F279" s="25">
        <f t="shared" si="16"/>
        <v>498670</v>
      </c>
    </row>
    <row r="280" spans="1:6" x14ac:dyDescent="0.3">
      <c r="A280" s="197"/>
      <c r="B280" s="202"/>
      <c r="C280" s="46" t="s">
        <v>51</v>
      </c>
      <c r="D280" s="24">
        <v>5287</v>
      </c>
      <c r="E280" s="25">
        <v>4535</v>
      </c>
      <c r="F280" s="25">
        <f t="shared" si="16"/>
        <v>9822</v>
      </c>
    </row>
    <row r="281" spans="1:6" x14ac:dyDescent="0.3">
      <c r="A281" s="197"/>
      <c r="B281" s="202"/>
      <c r="C281" s="46" t="s">
        <v>52</v>
      </c>
      <c r="D281" s="24">
        <v>6582</v>
      </c>
      <c r="E281" s="25">
        <v>5528</v>
      </c>
      <c r="F281" s="25">
        <f t="shared" si="16"/>
        <v>12110</v>
      </c>
    </row>
    <row r="282" spans="1:6" x14ac:dyDescent="0.3">
      <c r="A282" s="197"/>
      <c r="B282" s="202"/>
      <c r="C282" s="46" t="s">
        <v>53</v>
      </c>
      <c r="D282" s="24">
        <v>573156</v>
      </c>
      <c r="E282" s="25">
        <v>529135</v>
      </c>
      <c r="F282" s="25">
        <f t="shared" si="16"/>
        <v>1102291</v>
      </c>
    </row>
    <row r="283" spans="1:6" x14ac:dyDescent="0.3">
      <c r="A283" s="197"/>
      <c r="B283" s="202"/>
      <c r="C283" s="46" t="s">
        <v>54</v>
      </c>
      <c r="D283" s="24">
        <v>9576</v>
      </c>
      <c r="E283" s="25">
        <v>9380</v>
      </c>
      <c r="F283" s="25">
        <f t="shared" si="16"/>
        <v>18956</v>
      </c>
    </row>
    <row r="284" spans="1:6" x14ac:dyDescent="0.3">
      <c r="A284" s="197"/>
      <c r="B284" s="202"/>
      <c r="C284" s="46" t="s">
        <v>55</v>
      </c>
      <c r="D284" s="24">
        <v>99315</v>
      </c>
      <c r="E284" s="25">
        <v>94122</v>
      </c>
      <c r="F284" s="25">
        <f t="shared" si="16"/>
        <v>193437</v>
      </c>
    </row>
    <row r="285" spans="1:6" x14ac:dyDescent="0.3">
      <c r="A285" s="197"/>
      <c r="B285" s="202"/>
      <c r="C285" s="46" t="s">
        <v>59</v>
      </c>
      <c r="D285" s="24">
        <v>138669</v>
      </c>
      <c r="E285" s="25">
        <v>138195</v>
      </c>
      <c r="F285" s="25">
        <f t="shared" si="16"/>
        <v>276864</v>
      </c>
    </row>
    <row r="286" spans="1:6" x14ac:dyDescent="0.3">
      <c r="A286" s="197"/>
      <c r="B286" s="202"/>
      <c r="C286" s="46" t="s">
        <v>60</v>
      </c>
      <c r="D286" s="24">
        <v>32830</v>
      </c>
      <c r="E286" s="25">
        <v>31968</v>
      </c>
      <c r="F286" s="25">
        <f t="shared" si="16"/>
        <v>64798</v>
      </c>
    </row>
    <row r="287" spans="1:6" x14ac:dyDescent="0.3">
      <c r="A287" s="197"/>
      <c r="B287" s="202"/>
      <c r="C287" s="46" t="s">
        <v>62</v>
      </c>
      <c r="D287" s="24">
        <v>36842</v>
      </c>
      <c r="E287" s="25">
        <v>32061</v>
      </c>
      <c r="F287" s="25">
        <f t="shared" si="16"/>
        <v>68903</v>
      </c>
    </row>
    <row r="288" spans="1:6" x14ac:dyDescent="0.3">
      <c r="A288" s="197"/>
      <c r="B288" s="202"/>
      <c r="C288" s="46" t="s">
        <v>63</v>
      </c>
      <c r="D288" s="24">
        <v>67658</v>
      </c>
      <c r="E288" s="25">
        <v>66439</v>
      </c>
      <c r="F288" s="25">
        <f t="shared" si="16"/>
        <v>134097</v>
      </c>
    </row>
    <row r="289" spans="1:8" x14ac:dyDescent="0.3">
      <c r="A289" s="197"/>
      <c r="B289" s="202"/>
      <c r="C289" s="46" t="s">
        <v>67</v>
      </c>
      <c r="D289" s="24">
        <v>115224</v>
      </c>
      <c r="E289" s="25">
        <v>117293</v>
      </c>
      <c r="F289" s="25">
        <f t="shared" si="16"/>
        <v>232517</v>
      </c>
    </row>
    <row r="290" spans="1:8" x14ac:dyDescent="0.3">
      <c r="A290" s="197"/>
      <c r="B290" s="202"/>
      <c r="C290" s="46" t="s">
        <v>69</v>
      </c>
      <c r="D290" s="24">
        <v>460593</v>
      </c>
      <c r="E290" s="25">
        <v>449983</v>
      </c>
      <c r="F290" s="25">
        <f t="shared" si="16"/>
        <v>910576</v>
      </c>
    </row>
    <row r="291" spans="1:8" x14ac:dyDescent="0.3">
      <c r="A291" s="197"/>
      <c r="B291" s="202"/>
      <c r="C291" s="46" t="s">
        <v>70</v>
      </c>
      <c r="D291" s="24">
        <v>359717</v>
      </c>
      <c r="E291" s="25">
        <v>339205</v>
      </c>
      <c r="F291" s="25">
        <f t="shared" si="16"/>
        <v>698922</v>
      </c>
    </row>
    <row r="292" spans="1:8" x14ac:dyDescent="0.3">
      <c r="A292" s="197"/>
      <c r="B292" s="202"/>
      <c r="C292" s="46" t="s">
        <v>72</v>
      </c>
      <c r="D292" s="24">
        <v>631747</v>
      </c>
      <c r="E292" s="25">
        <v>631685</v>
      </c>
      <c r="F292" s="25">
        <f t="shared" si="16"/>
        <v>1263432</v>
      </c>
    </row>
    <row r="293" spans="1:8" x14ac:dyDescent="0.3">
      <c r="A293" s="197"/>
      <c r="B293" s="202"/>
      <c r="C293" s="46" t="s">
        <v>76</v>
      </c>
      <c r="D293" s="24">
        <v>57609</v>
      </c>
      <c r="E293" s="25">
        <v>57385</v>
      </c>
      <c r="F293" s="25">
        <f t="shared" si="16"/>
        <v>114994</v>
      </c>
    </row>
    <row r="294" spans="1:8" x14ac:dyDescent="0.3">
      <c r="A294" s="197"/>
      <c r="B294" s="202"/>
      <c r="C294" s="46" t="s">
        <v>77</v>
      </c>
      <c r="D294" s="24">
        <v>8336</v>
      </c>
      <c r="E294" s="25">
        <v>8284</v>
      </c>
      <c r="F294" s="25">
        <f t="shared" si="16"/>
        <v>16620</v>
      </c>
    </row>
    <row r="295" spans="1:8" x14ac:dyDescent="0.3">
      <c r="A295" s="197"/>
      <c r="B295" s="202"/>
      <c r="C295" s="46" t="s">
        <v>78</v>
      </c>
      <c r="D295" s="24">
        <v>86104</v>
      </c>
      <c r="E295" s="25">
        <v>83545</v>
      </c>
      <c r="F295" s="25">
        <f t="shared" si="16"/>
        <v>169649</v>
      </c>
    </row>
    <row r="296" spans="1:8" x14ac:dyDescent="0.3">
      <c r="A296" s="197"/>
      <c r="B296" s="202"/>
      <c r="C296" s="46" t="s">
        <v>79</v>
      </c>
      <c r="D296" s="24">
        <v>9164</v>
      </c>
      <c r="E296" s="25">
        <v>7737</v>
      </c>
      <c r="F296" s="25">
        <f t="shared" si="16"/>
        <v>16901</v>
      </c>
    </row>
    <row r="297" spans="1:8" x14ac:dyDescent="0.3">
      <c r="A297" s="197"/>
      <c r="B297" s="202"/>
      <c r="C297" s="46" t="s">
        <v>81</v>
      </c>
      <c r="D297" s="24">
        <v>266669</v>
      </c>
      <c r="E297" s="25">
        <v>255350</v>
      </c>
      <c r="F297" s="25">
        <f t="shared" si="16"/>
        <v>522019</v>
      </c>
    </row>
    <row r="298" spans="1:8" x14ac:dyDescent="0.3">
      <c r="A298" s="197"/>
      <c r="B298" s="202"/>
      <c r="C298" s="46" t="s">
        <v>83</v>
      </c>
      <c r="D298" s="24">
        <v>392849</v>
      </c>
      <c r="E298" s="25">
        <v>384435</v>
      </c>
      <c r="F298" s="25">
        <f t="shared" si="16"/>
        <v>777284</v>
      </c>
      <c r="H298" t="s">
        <v>86</v>
      </c>
    </row>
    <row r="299" spans="1:8" x14ac:dyDescent="0.3">
      <c r="A299" s="197"/>
      <c r="B299" s="203"/>
      <c r="C299" s="47" t="s">
        <v>84</v>
      </c>
      <c r="D299" s="26">
        <v>33882</v>
      </c>
      <c r="E299" s="27">
        <v>33986</v>
      </c>
      <c r="F299" s="27">
        <f t="shared" si="16"/>
        <v>67868</v>
      </c>
    </row>
    <row r="300" spans="1:8" x14ac:dyDescent="0.3">
      <c r="A300" s="197"/>
      <c r="B300" s="205" t="s">
        <v>40</v>
      </c>
      <c r="C300" s="49" t="s">
        <v>43</v>
      </c>
      <c r="D300" s="28">
        <v>3751</v>
      </c>
      <c r="E300" s="29">
        <v>2842</v>
      </c>
      <c r="F300" s="29">
        <f t="shared" ref="F300:F317" si="17">SUM(D300:E300)</f>
        <v>6593</v>
      </c>
    </row>
    <row r="301" spans="1:8" x14ac:dyDescent="0.3">
      <c r="A301" s="197"/>
      <c r="B301" s="202"/>
      <c r="C301" s="46" t="s">
        <v>47</v>
      </c>
      <c r="D301" s="30">
        <v>1890</v>
      </c>
      <c r="E301" s="31">
        <v>1901</v>
      </c>
      <c r="F301" s="31">
        <f t="shared" si="17"/>
        <v>3791</v>
      </c>
    </row>
    <row r="302" spans="1:8" x14ac:dyDescent="0.3">
      <c r="A302" s="197"/>
      <c r="B302" s="202"/>
      <c r="C302" s="46" t="s">
        <v>48</v>
      </c>
      <c r="D302" s="30">
        <v>8565</v>
      </c>
      <c r="E302" s="31">
        <v>6326</v>
      </c>
      <c r="F302" s="31">
        <f t="shared" si="17"/>
        <v>14891</v>
      </c>
    </row>
    <row r="303" spans="1:8" x14ac:dyDescent="0.3">
      <c r="A303" s="197"/>
      <c r="B303" s="202"/>
      <c r="C303" s="46" t="s">
        <v>50</v>
      </c>
      <c r="D303" s="30">
        <v>1696</v>
      </c>
      <c r="E303" s="31">
        <v>1655</v>
      </c>
      <c r="F303" s="31">
        <f t="shared" si="17"/>
        <v>3351</v>
      </c>
    </row>
    <row r="304" spans="1:8" x14ac:dyDescent="0.3">
      <c r="A304" s="197"/>
      <c r="B304" s="202"/>
      <c r="C304" s="46" t="s">
        <v>57</v>
      </c>
      <c r="D304" s="30">
        <v>20997</v>
      </c>
      <c r="E304" s="31">
        <v>19423</v>
      </c>
      <c r="F304" s="31">
        <f t="shared" si="17"/>
        <v>40420</v>
      </c>
    </row>
    <row r="305" spans="1:6" x14ac:dyDescent="0.3">
      <c r="A305" s="197"/>
      <c r="B305" s="202"/>
      <c r="C305" s="46" t="s">
        <v>56</v>
      </c>
      <c r="D305" s="30">
        <v>160561</v>
      </c>
      <c r="E305" s="31">
        <v>165408</v>
      </c>
      <c r="F305" s="31">
        <f t="shared" si="17"/>
        <v>325969</v>
      </c>
    </row>
    <row r="306" spans="1:6" x14ac:dyDescent="0.3">
      <c r="A306" s="197"/>
      <c r="B306" s="202"/>
      <c r="C306" s="46" t="s">
        <v>58</v>
      </c>
      <c r="D306" s="30">
        <v>7331</v>
      </c>
      <c r="E306" s="31">
        <v>6793</v>
      </c>
      <c r="F306" s="31">
        <f t="shared" si="17"/>
        <v>14124</v>
      </c>
    </row>
    <row r="307" spans="1:6" x14ac:dyDescent="0.3">
      <c r="A307" s="197"/>
      <c r="B307" s="202"/>
      <c r="C307" s="46" t="s">
        <v>61</v>
      </c>
      <c r="D307" s="30">
        <v>2801</v>
      </c>
      <c r="E307" s="31">
        <v>2720</v>
      </c>
      <c r="F307" s="31">
        <f t="shared" si="17"/>
        <v>5521</v>
      </c>
    </row>
    <row r="308" spans="1:6" x14ac:dyDescent="0.3">
      <c r="A308" s="197"/>
      <c r="B308" s="202"/>
      <c r="C308" s="46" t="s">
        <v>64</v>
      </c>
      <c r="D308" s="30">
        <v>295929</v>
      </c>
      <c r="E308" s="31">
        <v>274736</v>
      </c>
      <c r="F308" s="31">
        <f t="shared" si="17"/>
        <v>570665</v>
      </c>
    </row>
    <row r="309" spans="1:6" x14ac:dyDescent="0.3">
      <c r="A309" s="197"/>
      <c r="B309" s="202"/>
      <c r="C309" s="46" t="s">
        <v>65</v>
      </c>
      <c r="D309" s="30">
        <v>50282</v>
      </c>
      <c r="E309" s="31">
        <v>50702</v>
      </c>
      <c r="F309" s="31">
        <f t="shared" si="17"/>
        <v>100984</v>
      </c>
    </row>
    <row r="310" spans="1:6" x14ac:dyDescent="0.3">
      <c r="A310" s="197"/>
      <c r="B310" s="202"/>
      <c r="C310" s="46" t="s">
        <v>66</v>
      </c>
      <c r="D310" s="30">
        <v>13150</v>
      </c>
      <c r="E310" s="31">
        <v>13475</v>
      </c>
      <c r="F310" s="31">
        <f t="shared" si="17"/>
        <v>26625</v>
      </c>
    </row>
    <row r="311" spans="1:6" x14ac:dyDescent="0.3">
      <c r="A311" s="197"/>
      <c r="B311" s="202"/>
      <c r="C311" s="46" t="s">
        <v>68</v>
      </c>
      <c r="D311" s="30">
        <v>9500</v>
      </c>
      <c r="E311" s="31">
        <v>9616</v>
      </c>
      <c r="F311" s="31">
        <f t="shared" si="17"/>
        <v>19116</v>
      </c>
    </row>
    <row r="312" spans="1:6" x14ac:dyDescent="0.3">
      <c r="A312" s="197"/>
      <c r="B312" s="202"/>
      <c r="C312" s="46" t="s">
        <v>71</v>
      </c>
      <c r="D312" s="30">
        <v>17295</v>
      </c>
      <c r="E312" s="31">
        <v>17239</v>
      </c>
      <c r="F312" s="31">
        <f t="shared" si="17"/>
        <v>34534</v>
      </c>
    </row>
    <row r="313" spans="1:6" x14ac:dyDescent="0.3">
      <c r="A313" s="197"/>
      <c r="B313" s="202"/>
      <c r="C313" s="46" t="s">
        <v>73</v>
      </c>
      <c r="D313" s="30">
        <v>64848</v>
      </c>
      <c r="E313" s="31">
        <v>64350</v>
      </c>
      <c r="F313" s="31">
        <f t="shared" si="17"/>
        <v>129198</v>
      </c>
    </row>
    <row r="314" spans="1:6" x14ac:dyDescent="0.3">
      <c r="A314" s="197"/>
      <c r="B314" s="202"/>
      <c r="C314" s="46" t="s">
        <v>74</v>
      </c>
      <c r="D314" s="30">
        <v>64967</v>
      </c>
      <c r="E314" s="31">
        <v>62075</v>
      </c>
      <c r="F314" s="31">
        <f t="shared" si="17"/>
        <v>127042</v>
      </c>
    </row>
    <row r="315" spans="1:6" x14ac:dyDescent="0.3">
      <c r="A315" s="197"/>
      <c r="B315" s="202"/>
      <c r="C315" s="46" t="s">
        <v>80</v>
      </c>
      <c r="D315" s="30">
        <v>102333</v>
      </c>
      <c r="E315" s="31">
        <v>107601</v>
      </c>
      <c r="F315" s="31">
        <f t="shared" si="17"/>
        <v>209934</v>
      </c>
    </row>
    <row r="316" spans="1:6" x14ac:dyDescent="0.3">
      <c r="A316" s="197"/>
      <c r="B316" s="202"/>
      <c r="C316" s="46" t="s">
        <v>75</v>
      </c>
      <c r="D316" s="30">
        <v>304040</v>
      </c>
      <c r="E316" s="31">
        <v>303028</v>
      </c>
      <c r="F316" s="31">
        <f t="shared" si="17"/>
        <v>607068</v>
      </c>
    </row>
    <row r="317" spans="1:6" x14ac:dyDescent="0.3">
      <c r="A317" s="197"/>
      <c r="B317" s="202"/>
      <c r="C317" s="46" t="s">
        <v>82</v>
      </c>
      <c r="D317" s="30">
        <v>13085</v>
      </c>
      <c r="E317" s="31">
        <v>13132</v>
      </c>
      <c r="F317" s="31">
        <f t="shared" si="17"/>
        <v>26217</v>
      </c>
    </row>
    <row r="318" spans="1:6" ht="15" thickBot="1" x14ac:dyDescent="0.35">
      <c r="A318" s="197"/>
      <c r="B318" s="202"/>
      <c r="C318" s="46" t="s">
        <v>85</v>
      </c>
      <c r="D318" s="30">
        <v>9352</v>
      </c>
      <c r="E318" s="31">
        <v>9077</v>
      </c>
      <c r="F318" s="31">
        <f>SUM(D318:E318)</f>
        <v>18429</v>
      </c>
    </row>
    <row r="319" spans="1:6" ht="15" thickBot="1" x14ac:dyDescent="0.35">
      <c r="A319" s="198"/>
      <c r="B319" s="43" t="s">
        <v>91</v>
      </c>
      <c r="C319" s="43"/>
      <c r="D319" s="44">
        <f>SUM(D275:D318)</f>
        <v>5058519</v>
      </c>
      <c r="E319" s="45">
        <f>SUM(E275:E318)</f>
        <v>4913713</v>
      </c>
      <c r="F319" s="45">
        <f>SUM(F275:F318)</f>
        <v>9972232</v>
      </c>
    </row>
    <row r="320" spans="1:6" x14ac:dyDescent="0.3">
      <c r="A320" s="195" t="s">
        <v>270</v>
      </c>
      <c r="B320" s="195"/>
      <c r="C320" s="195"/>
      <c r="D320" s="32"/>
      <c r="E320" s="9"/>
      <c r="F320" s="9"/>
    </row>
  </sheetData>
  <mergeCells count="23">
    <mergeCell ref="A2:F2"/>
    <mergeCell ref="B95:B119"/>
    <mergeCell ref="B120:B138"/>
    <mergeCell ref="B165:B183"/>
    <mergeCell ref="A50:A94"/>
    <mergeCell ref="B50:B74"/>
    <mergeCell ref="B75:B93"/>
    <mergeCell ref="A140:A184"/>
    <mergeCell ref="B140:B164"/>
    <mergeCell ref="A95:A139"/>
    <mergeCell ref="B5:B29"/>
    <mergeCell ref="B30:B48"/>
    <mergeCell ref="A5:A49"/>
    <mergeCell ref="A320:C320"/>
    <mergeCell ref="A275:A319"/>
    <mergeCell ref="A230:A274"/>
    <mergeCell ref="A185:A229"/>
    <mergeCell ref="B275:B299"/>
    <mergeCell ref="B230:B254"/>
    <mergeCell ref="B185:B209"/>
    <mergeCell ref="B300:B318"/>
    <mergeCell ref="B255:B273"/>
    <mergeCell ref="B210:B228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&amp;R&amp;G</oddHeader>
    <oddFooter>&amp;L&amp;F&amp;C&amp;P / &amp;N&amp;R&amp;A</oddFooter>
  </headerFooter>
  <rowBreaks count="5" manualBreakCount="5">
    <brk id="139" max="5" man="1"/>
    <brk id="184" max="5" man="1"/>
    <brk id="229" max="7" man="1"/>
    <brk id="184" max="7" man="1"/>
    <brk id="274" max="7" man="1"/>
  </rowBreaks>
  <colBreaks count="1" manualBreakCount="1">
    <brk id="6" max="143" man="1"/>
  </colBreaks>
  <ignoredErrors>
    <ignoredError sqref="F184 F229 F274 F139 F94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Cruise Traffic in Cyclades</vt:lpstr>
      <vt:lpstr>Cruise Ship Traffic in dodecane</vt:lpstr>
      <vt:lpstr>Admissions to Museums</vt:lpstr>
      <vt:lpstr>Studies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'Hotel Capacity'!Print_Area</vt:lpstr>
      <vt:lpstr>'Intern-Domestic Air Arrivals'!Print_Area</vt:lpstr>
      <vt:lpstr>'Arrivals-Overnights-Occupancy'!Print_Titles</vt:lpstr>
      <vt:lpstr>'Domestic Traffic in ports'!Print_Titles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2019-04-04T08:44:38Z</cp:lastPrinted>
  <dcterms:created xsi:type="dcterms:W3CDTF">2016-07-19T08:35:01Z</dcterms:created>
  <dcterms:modified xsi:type="dcterms:W3CDTF">2021-04-01T09:01:30Z</dcterms:modified>
</cp:coreProperties>
</file>