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215" documentId="13_ncr:1_{B8A963CF-09F9-4E57-96DC-02A67D779DD8}" xr6:coauthVersionLast="46" xr6:coauthVersionMax="46" xr10:uidLastSave="{30900BD1-E01B-4F0C-BA72-F1EC571BD46E}"/>
  <bookViews>
    <workbookView xWindow="-108" yWindow="-108" windowWidth="23256" windowHeight="12576" tabRatio="761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_FilterDatabase" localSheetId="7" hidden="1">'Intern-Domestic Air Arrivals'!$B$4:$E$4</definedName>
    <definedName name="_xlnm.Print_Area" localSheetId="10">'Admissions to Museums'!$A$1:$J$17</definedName>
    <definedName name="_xlnm.Print_Area" localSheetId="6">'Arrivals-Overnights-Occupancy'!$A$1:$J$36</definedName>
    <definedName name="_xlnm.Print_Area" localSheetId="0">'Cover Page'!$A$1:$O$27</definedName>
    <definedName name="_xlnm.Print_Area" localSheetId="8">'Domestic Traffic in ports'!$A$1:$F$118</definedName>
    <definedName name="_xlnm.Print_Area" localSheetId="3">Employment!$A$1:$I$17</definedName>
    <definedName name="_xlnm.Print_Area" localSheetId="1">'Explanatory Notes'!$A$1:$O$22</definedName>
    <definedName name="_xlnm.Print_Area" localSheetId="7">'Intern-Domestic Air Arrivals'!$A$1:$N$148</definedName>
    <definedName name="_xlnm.Print_Titles" localSheetId="8">'Domestic Traffic in ports'!$3:$4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1" l="1"/>
  <c r="F9" i="11"/>
  <c r="E8" i="11"/>
  <c r="D8" i="11"/>
  <c r="C8" i="11"/>
  <c r="G7" i="11"/>
  <c r="F7" i="11"/>
  <c r="G6" i="11"/>
  <c r="H6" i="11" s="1"/>
  <c r="F6" i="11"/>
  <c r="G5" i="11"/>
  <c r="F5" i="11"/>
  <c r="I32" i="14"/>
  <c r="I30" i="14"/>
  <c r="I24" i="14"/>
  <c r="I22" i="14"/>
  <c r="I16" i="14"/>
  <c r="I14" i="14"/>
  <c r="I8" i="14"/>
  <c r="I6" i="14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8" i="5"/>
  <c r="G8" i="5"/>
  <c r="N7" i="5"/>
  <c r="G7" i="5"/>
  <c r="N6" i="5"/>
  <c r="G6" i="5"/>
  <c r="M5" i="5"/>
  <c r="L5" i="5"/>
  <c r="K5" i="5"/>
  <c r="J5" i="5"/>
  <c r="I5" i="5"/>
  <c r="F5" i="5"/>
  <c r="E5" i="5"/>
  <c r="D5" i="5"/>
  <c r="C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H7" i="11" l="1"/>
  <c r="G8" i="11"/>
  <c r="H9" i="11"/>
  <c r="H5" i="11"/>
  <c r="F8" i="11"/>
  <c r="G5" i="5"/>
  <c r="N5" i="5"/>
  <c r="H22" i="1"/>
  <c r="H23" i="1"/>
  <c r="H21" i="1"/>
  <c r="L15" i="2"/>
  <c r="L16" i="2"/>
  <c r="H8" i="11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5" i="7"/>
  <c r="E21" i="7"/>
  <c r="D21" i="7"/>
  <c r="K9" i="10" l="1"/>
  <c r="K10" i="10"/>
  <c r="N20" i="5" l="1"/>
  <c r="N21" i="5"/>
  <c r="N22" i="5"/>
  <c r="N23" i="5"/>
  <c r="N24" i="5"/>
  <c r="N25" i="5"/>
  <c r="N26" i="5"/>
  <c r="N27" i="5"/>
  <c r="N28" i="5"/>
  <c r="N29" i="5"/>
  <c r="N30" i="5"/>
  <c r="N32" i="5"/>
  <c r="N33" i="5"/>
  <c r="N34" i="5"/>
  <c r="N35" i="5"/>
  <c r="N31" i="5" s="1"/>
  <c r="N36" i="5"/>
  <c r="N37" i="5"/>
  <c r="N38" i="5"/>
  <c r="N39" i="5"/>
  <c r="N40" i="5"/>
  <c r="N41" i="5"/>
  <c r="N42" i="5"/>
  <c r="N43" i="5"/>
  <c r="N45" i="5"/>
  <c r="N44" i="5" s="1"/>
  <c r="N46" i="5"/>
  <c r="N47" i="5"/>
  <c r="N48" i="5"/>
  <c r="N49" i="5"/>
  <c r="N50" i="5"/>
  <c r="N51" i="5"/>
  <c r="N52" i="5"/>
  <c r="N53" i="5"/>
  <c r="N54" i="5"/>
  <c r="N55" i="5"/>
  <c r="N56" i="5"/>
  <c r="N58" i="5"/>
  <c r="N57" i="5" s="1"/>
  <c r="N59" i="5"/>
  <c r="N60" i="5"/>
  <c r="N61" i="5"/>
  <c r="N62" i="5"/>
  <c r="N63" i="5"/>
  <c r="N64" i="5"/>
  <c r="N65" i="5"/>
  <c r="N66" i="5"/>
  <c r="N67" i="5"/>
  <c r="N68" i="5"/>
  <c r="N69" i="5"/>
  <c r="N71" i="5"/>
  <c r="N70" i="5" s="1"/>
  <c r="N72" i="5"/>
  <c r="N73" i="5"/>
  <c r="N74" i="5"/>
  <c r="N75" i="5"/>
  <c r="N76" i="5"/>
  <c r="N77" i="5"/>
  <c r="N78" i="5"/>
  <c r="N79" i="5"/>
  <c r="N80" i="5"/>
  <c r="N81" i="5"/>
  <c r="N82" i="5"/>
  <c r="N84" i="5"/>
  <c r="N85" i="5"/>
  <c r="N86" i="5"/>
  <c r="N87" i="5"/>
  <c r="N83" i="5" s="1"/>
  <c r="N88" i="5"/>
  <c r="N89" i="5"/>
  <c r="N90" i="5"/>
  <c r="N91" i="5"/>
  <c r="N92" i="5"/>
  <c r="N93" i="5"/>
  <c r="N94" i="5"/>
  <c r="N95" i="5"/>
  <c r="N97" i="5"/>
  <c r="N96" i="5" s="1"/>
  <c r="N98" i="5"/>
  <c r="N99" i="5"/>
  <c r="N100" i="5"/>
  <c r="N101" i="5"/>
  <c r="N102" i="5"/>
  <c r="N103" i="5"/>
  <c r="N104" i="5"/>
  <c r="N105" i="5"/>
  <c r="N106" i="5"/>
  <c r="N107" i="5"/>
  <c r="N108" i="5"/>
  <c r="N110" i="5"/>
  <c r="N109" i="5" s="1"/>
  <c r="N111" i="5"/>
  <c r="N112" i="5"/>
  <c r="N113" i="5"/>
  <c r="N114" i="5"/>
  <c r="N115" i="5"/>
  <c r="N116" i="5"/>
  <c r="N117" i="5"/>
  <c r="N118" i="5"/>
  <c r="N119" i="5"/>
  <c r="N120" i="5"/>
  <c r="N121" i="5"/>
  <c r="N123" i="5"/>
  <c r="N122" i="5" s="1"/>
  <c r="N124" i="5"/>
  <c r="N125" i="5"/>
  <c r="N126" i="5"/>
  <c r="N127" i="5"/>
  <c r="N128" i="5"/>
  <c r="N129" i="5"/>
  <c r="N130" i="5"/>
  <c r="N131" i="5"/>
  <c r="N132" i="5"/>
  <c r="N133" i="5"/>
  <c r="N134" i="5"/>
  <c r="N136" i="5"/>
  <c r="N137" i="5"/>
  <c r="N138" i="5"/>
  <c r="N139" i="5"/>
  <c r="N135" i="5" s="1"/>
  <c r="N140" i="5"/>
  <c r="N141" i="5"/>
  <c r="N142" i="5"/>
  <c r="N143" i="5"/>
  <c r="N144" i="5"/>
  <c r="N145" i="5"/>
  <c r="N146" i="5"/>
  <c r="N147" i="5"/>
  <c r="G30" i="5" l="1"/>
  <c r="G29" i="5"/>
  <c r="G28" i="5"/>
  <c r="G27" i="5"/>
  <c r="G26" i="5"/>
  <c r="G25" i="5"/>
  <c r="G24" i="5"/>
  <c r="G23" i="5"/>
  <c r="G22" i="5"/>
  <c r="G21" i="5"/>
  <c r="G20" i="5"/>
  <c r="N19" i="5"/>
  <c r="G19" i="5"/>
  <c r="G18" i="5" s="1"/>
  <c r="M18" i="5"/>
  <c r="L18" i="5"/>
  <c r="K18" i="5"/>
  <c r="J18" i="5"/>
  <c r="I18" i="5"/>
  <c r="F18" i="5"/>
  <c r="E18" i="5"/>
  <c r="D18" i="5"/>
  <c r="C18" i="5"/>
  <c r="B18" i="5"/>
  <c r="N18" i="5" l="1"/>
  <c r="G21" i="11"/>
  <c r="F21" i="11"/>
  <c r="H21" i="11" s="1"/>
  <c r="E20" i="11"/>
  <c r="D20" i="11"/>
  <c r="C20" i="11"/>
  <c r="G19" i="11"/>
  <c r="F19" i="11"/>
  <c r="G18" i="11"/>
  <c r="F18" i="11"/>
  <c r="G17" i="11"/>
  <c r="F17" i="11"/>
  <c r="H17" i="11" s="1"/>
  <c r="G16" i="11"/>
  <c r="F16" i="11"/>
  <c r="G20" i="11" l="1"/>
  <c r="F20" i="11"/>
  <c r="H20" i="11" s="1"/>
  <c r="H16" i="11"/>
  <c r="H18" i="11"/>
  <c r="H19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23" i="13" s="1"/>
  <c r="G13" i="13"/>
  <c r="G12" i="13"/>
  <c r="G11" i="13"/>
  <c r="G10" i="13"/>
  <c r="G9" i="13"/>
  <c r="G8" i="13"/>
  <c r="G7" i="13"/>
  <c r="G6" i="13"/>
  <c r="G21" i="13" l="1"/>
  <c r="G22" i="13"/>
  <c r="H32" i="14"/>
  <c r="H30" i="14"/>
  <c r="H24" i="14"/>
  <c r="H22" i="14"/>
  <c r="H16" i="14"/>
  <c r="H14" i="14"/>
  <c r="H8" i="14"/>
  <c r="H6" i="14"/>
  <c r="K30" i="3" l="1"/>
  <c r="K31" i="3"/>
  <c r="K32" i="3"/>
  <c r="K33" i="3"/>
  <c r="F45" i="7" l="1"/>
  <c r="F83" i="7" l="1"/>
  <c r="F67" i="7"/>
  <c r="F51" i="7"/>
  <c r="F34" i="7"/>
  <c r="F28" i="7" l="1"/>
  <c r="E38" i="7" l="1"/>
  <c r="D38" i="7"/>
  <c r="F37" i="7"/>
  <c r="F36" i="7"/>
  <c r="F35" i="7"/>
  <c r="F33" i="7"/>
  <c r="F32" i="7"/>
  <c r="F31" i="7"/>
  <c r="F30" i="7"/>
  <c r="F29" i="7"/>
  <c r="F27" i="7"/>
  <c r="F26" i="7"/>
  <c r="F25" i="7"/>
  <c r="F24" i="7"/>
  <c r="F23" i="7"/>
  <c r="F22" i="7"/>
  <c r="F38" i="7" l="1"/>
  <c r="K15" i="2"/>
  <c r="K16" i="2"/>
  <c r="I9" i="10" l="1"/>
  <c r="J5" i="10"/>
  <c r="J6" i="10" s="1"/>
  <c r="J10" i="10" s="1"/>
  <c r="J9" i="10" l="1"/>
  <c r="E32" i="11"/>
  <c r="D32" i="11"/>
  <c r="C32" i="11"/>
  <c r="F32" i="11" s="1"/>
  <c r="G33" i="11"/>
  <c r="F33" i="11"/>
  <c r="G31" i="11"/>
  <c r="F31" i="11"/>
  <c r="G30" i="11"/>
  <c r="F30" i="11"/>
  <c r="G29" i="11"/>
  <c r="F29" i="11"/>
  <c r="G28" i="11"/>
  <c r="F28" i="11"/>
  <c r="F41" i="11"/>
  <c r="G41" i="11"/>
  <c r="H41" i="11" s="1"/>
  <c r="F42" i="11"/>
  <c r="G42" i="11"/>
  <c r="F43" i="11"/>
  <c r="G43" i="11"/>
  <c r="G44" i="11"/>
  <c r="G40" i="11"/>
  <c r="F40" i="11"/>
  <c r="H40" i="11" s="1"/>
  <c r="F53" i="11"/>
  <c r="G53" i="11"/>
  <c r="F54" i="11"/>
  <c r="G54" i="11"/>
  <c r="F55" i="11"/>
  <c r="G55" i="11"/>
  <c r="F56" i="11"/>
  <c r="G56" i="11"/>
  <c r="G52" i="11"/>
  <c r="F52" i="11"/>
  <c r="H56" i="11" l="1"/>
  <c r="H28" i="11"/>
  <c r="H54" i="11"/>
  <c r="H52" i="11"/>
  <c r="H55" i="11"/>
  <c r="H43" i="11"/>
  <c r="H53" i="11"/>
  <c r="H42" i="11"/>
  <c r="H31" i="11"/>
  <c r="H33" i="11"/>
  <c r="H29" i="11"/>
  <c r="H30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1" i="1" l="1"/>
  <c r="H69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45" i="13" l="1"/>
  <c r="G47" i="13"/>
  <c r="G46" i="13"/>
  <c r="G43" i="5"/>
  <c r="G42" i="5"/>
  <c r="G41" i="5"/>
  <c r="G40" i="5"/>
  <c r="G39" i="5"/>
  <c r="G38" i="5"/>
  <c r="G37" i="5"/>
  <c r="G36" i="5"/>
  <c r="G35" i="5"/>
  <c r="G34" i="5"/>
  <c r="G33" i="5"/>
  <c r="G32" i="5"/>
  <c r="M31" i="5"/>
  <c r="L31" i="5"/>
  <c r="K31" i="5"/>
  <c r="J31" i="5"/>
  <c r="I31" i="5"/>
  <c r="F31" i="5"/>
  <c r="E31" i="5"/>
  <c r="D31" i="5"/>
  <c r="C31" i="5"/>
  <c r="B31" i="5"/>
  <c r="G31" i="5" l="1"/>
  <c r="G32" i="14" l="1"/>
  <c r="G30" i="14"/>
  <c r="G24" i="14"/>
  <c r="G22" i="14"/>
  <c r="G16" i="14"/>
  <c r="G14" i="14"/>
  <c r="G8" i="14"/>
  <c r="G6" i="14"/>
  <c r="E55" i="7" l="1"/>
  <c r="D55" i="7"/>
  <c r="F54" i="7"/>
  <c r="F53" i="7"/>
  <c r="F52" i="7"/>
  <c r="F50" i="7"/>
  <c r="F49" i="7"/>
  <c r="F48" i="7"/>
  <c r="F47" i="7"/>
  <c r="F46" i="7"/>
  <c r="F44" i="7"/>
  <c r="F43" i="7"/>
  <c r="F42" i="7"/>
  <c r="F41" i="7"/>
  <c r="F40" i="7"/>
  <c r="F39" i="7"/>
  <c r="F55" i="7" l="1"/>
  <c r="J30" i="3"/>
  <c r="J31" i="3"/>
  <c r="J32" i="3"/>
  <c r="J33" i="3"/>
  <c r="J16" i="2" l="1"/>
  <c r="J15" i="2"/>
  <c r="E45" i="11" l="1"/>
  <c r="D45" i="11"/>
  <c r="G45" i="11" s="1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J44" i="5"/>
  <c r="K44" i="5"/>
  <c r="L44" i="5"/>
  <c r="M44" i="5"/>
  <c r="I44" i="5"/>
  <c r="G46" i="5"/>
  <c r="G47" i="5"/>
  <c r="G48" i="5"/>
  <c r="G49" i="5"/>
  <c r="G50" i="5"/>
  <c r="G51" i="5"/>
  <c r="G52" i="5"/>
  <c r="G53" i="5"/>
  <c r="G54" i="5"/>
  <c r="G55" i="5"/>
  <c r="G56" i="5"/>
  <c r="G45" i="5"/>
  <c r="C44" i="5"/>
  <c r="D44" i="5"/>
  <c r="E44" i="5"/>
  <c r="F44" i="5"/>
  <c r="B44" i="5"/>
  <c r="F32" i="14" l="1"/>
  <c r="F30" i="14"/>
  <c r="F24" i="14"/>
  <c r="F22" i="14"/>
  <c r="F16" i="14"/>
  <c r="F14" i="14"/>
  <c r="F8" i="14"/>
  <c r="F6" i="14"/>
  <c r="E32" i="14" l="1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59" i="13"/>
  <c r="G58" i="13"/>
  <c r="G57" i="13"/>
  <c r="G68" i="13"/>
  <c r="G67" i="13"/>
  <c r="G66" i="13"/>
  <c r="G56" i="13"/>
  <c r="G55" i="13"/>
  <c r="G54" i="13"/>
  <c r="G62" i="13"/>
  <c r="G61" i="13"/>
  <c r="G60" i="13"/>
  <c r="G71" i="13" l="1"/>
  <c r="G69" i="13"/>
  <c r="G70" i="13"/>
  <c r="E71" i="7"/>
  <c r="D71" i="7"/>
  <c r="F70" i="7"/>
  <c r="F69" i="7"/>
  <c r="F68" i="7"/>
  <c r="F66" i="7"/>
  <c r="F65" i="7"/>
  <c r="F64" i="7"/>
  <c r="F63" i="7"/>
  <c r="F62" i="7"/>
  <c r="F61" i="7"/>
  <c r="F60" i="7"/>
  <c r="F59" i="7"/>
  <c r="F58" i="7"/>
  <c r="F57" i="7"/>
  <c r="F56" i="7"/>
  <c r="F71" i="7" l="1"/>
  <c r="E57" i="11"/>
  <c r="D57" i="11"/>
  <c r="C57" i="11"/>
  <c r="F57" i="11" l="1"/>
  <c r="G57" i="11"/>
  <c r="C6" i="10"/>
  <c r="D6" i="10"/>
  <c r="E6" i="10"/>
  <c r="F6" i="10"/>
  <c r="G6" i="10"/>
  <c r="H6" i="10"/>
  <c r="B6" i="10"/>
  <c r="H5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J57" i="5" l="1"/>
  <c r="K57" i="5"/>
  <c r="L57" i="5"/>
  <c r="M57" i="5"/>
  <c r="I57" i="5"/>
  <c r="G59" i="5"/>
  <c r="G60" i="5"/>
  <c r="G61" i="5"/>
  <c r="G62" i="5"/>
  <c r="G63" i="5"/>
  <c r="G64" i="5"/>
  <c r="G65" i="5"/>
  <c r="G66" i="5"/>
  <c r="G67" i="5"/>
  <c r="G68" i="5"/>
  <c r="G69" i="5"/>
  <c r="G58" i="5"/>
  <c r="C57" i="5"/>
  <c r="D57" i="5"/>
  <c r="E57" i="5"/>
  <c r="F57" i="5"/>
  <c r="B57" i="5"/>
  <c r="G57" i="5" l="1"/>
  <c r="D117" i="1" l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9" i="1" l="1"/>
  <c r="H118" i="1"/>
  <c r="H117" i="1"/>
  <c r="H33" i="3"/>
  <c r="H32" i="3"/>
  <c r="H31" i="3"/>
  <c r="H30" i="3"/>
  <c r="C135" i="5" l="1"/>
  <c r="D135" i="5"/>
  <c r="E135" i="5"/>
  <c r="F135" i="5"/>
  <c r="G135" i="5"/>
  <c r="B135" i="5"/>
  <c r="C122" i="5"/>
  <c r="D122" i="5"/>
  <c r="E122" i="5"/>
  <c r="F122" i="5"/>
  <c r="G122" i="5"/>
  <c r="B122" i="5"/>
  <c r="C109" i="5"/>
  <c r="D109" i="5"/>
  <c r="E109" i="5"/>
  <c r="F109" i="5"/>
  <c r="G109" i="5"/>
  <c r="B109" i="5"/>
  <c r="C96" i="5"/>
  <c r="D96" i="5"/>
  <c r="E96" i="5"/>
  <c r="F96" i="5"/>
  <c r="G96" i="5"/>
  <c r="B96" i="5"/>
  <c r="C83" i="5"/>
  <c r="D83" i="5"/>
  <c r="E83" i="5"/>
  <c r="F83" i="5"/>
  <c r="G83" i="5"/>
  <c r="B83" i="5"/>
  <c r="C70" i="5"/>
  <c r="D70" i="5"/>
  <c r="E70" i="5"/>
  <c r="F70" i="5"/>
  <c r="G70" i="5"/>
  <c r="B70" i="5"/>
  <c r="J135" i="5" l="1"/>
  <c r="K135" i="5"/>
  <c r="L135" i="5"/>
  <c r="M135" i="5"/>
  <c r="I135" i="5"/>
  <c r="J122" i="5"/>
  <c r="K122" i="5"/>
  <c r="L122" i="5"/>
  <c r="M122" i="5"/>
  <c r="I122" i="5"/>
  <c r="J109" i="5"/>
  <c r="K109" i="5"/>
  <c r="L109" i="5"/>
  <c r="M109" i="5"/>
  <c r="I109" i="5"/>
  <c r="J96" i="5"/>
  <c r="K96" i="5"/>
  <c r="L96" i="5"/>
  <c r="M96" i="5"/>
  <c r="I96" i="5"/>
  <c r="J83" i="5"/>
  <c r="K83" i="5"/>
  <c r="L83" i="5"/>
  <c r="M83" i="5"/>
  <c r="I83" i="5"/>
  <c r="J70" i="5"/>
  <c r="K70" i="5"/>
  <c r="L70" i="5"/>
  <c r="M70" i="5"/>
  <c r="I70" i="5"/>
  <c r="D33" i="3" l="1"/>
  <c r="E33" i="3"/>
  <c r="F33" i="3"/>
  <c r="G33" i="3"/>
  <c r="C33" i="3"/>
  <c r="D32" i="3"/>
  <c r="E32" i="3"/>
  <c r="F32" i="3"/>
  <c r="G32" i="3"/>
  <c r="C32" i="3"/>
  <c r="D31" i="3"/>
  <c r="E31" i="3"/>
  <c r="F31" i="3"/>
  <c r="G31" i="3"/>
  <c r="C31" i="3"/>
  <c r="D30" i="3"/>
  <c r="E30" i="3"/>
  <c r="F30" i="3"/>
  <c r="G30" i="3"/>
  <c r="C30" i="3"/>
  <c r="F105" i="7" l="1"/>
  <c r="F90" i="7"/>
  <c r="F74" i="7"/>
  <c r="F79" i="7" l="1"/>
  <c r="F78" i="7"/>
  <c r="F95" i="7"/>
  <c r="F110" i="7"/>
  <c r="F94" i="7"/>
  <c r="F109" i="7"/>
  <c r="F80" i="7"/>
  <c r="D87" i="7" l="1"/>
  <c r="F86" i="7"/>
  <c r="E87" i="7"/>
  <c r="F77" i="7"/>
  <c r="F85" i="7"/>
  <c r="F84" i="7"/>
  <c r="F81" i="7"/>
  <c r="D102" i="7"/>
  <c r="F101" i="7"/>
  <c r="D117" i="7"/>
  <c r="F116" i="7"/>
  <c r="F100" i="7"/>
  <c r="F115" i="7"/>
  <c r="F99" i="7"/>
  <c r="F114" i="7"/>
  <c r="F93" i="7"/>
  <c r="F108" i="7"/>
  <c r="F97" i="7"/>
  <c r="F112" i="7"/>
  <c r="E102" i="7"/>
  <c r="E117" i="7"/>
  <c r="F82" i="7" l="1"/>
  <c r="F76" i="7"/>
  <c r="F72" i="7"/>
  <c r="F87" i="7" s="1"/>
  <c r="F73" i="7"/>
  <c r="F75" i="7"/>
  <c r="F104" i="7"/>
  <c r="F106" i="7"/>
  <c r="F107" i="7"/>
  <c r="F111" i="7"/>
  <c r="F113" i="7"/>
  <c r="F88" i="7"/>
  <c r="F89" i="7"/>
  <c r="F91" i="7"/>
  <c r="F92" i="7"/>
  <c r="F96" i="7"/>
  <c r="F98" i="7"/>
  <c r="F103" i="7"/>
  <c r="F102" i="7" l="1"/>
  <c r="F117" i="7"/>
  <c r="C16" i="2" l="1"/>
  <c r="D16" i="2"/>
  <c r="E16" i="2"/>
  <c r="F16" i="2"/>
  <c r="G16" i="2"/>
  <c r="H16" i="2"/>
  <c r="D15" i="2"/>
  <c r="E15" i="2"/>
  <c r="F15" i="2"/>
  <c r="G15" i="2"/>
  <c r="H15" i="2"/>
  <c r="C15" i="2" l="1"/>
  <c r="D257" i="1" l="1"/>
  <c r="E257" i="1"/>
  <c r="F257" i="1"/>
  <c r="G257" i="1"/>
  <c r="C257" i="1"/>
  <c r="D256" i="1"/>
  <c r="E256" i="1"/>
  <c r="F256" i="1"/>
  <c r="G256" i="1"/>
  <c r="C256" i="1"/>
  <c r="D255" i="1"/>
  <c r="E255" i="1"/>
  <c r="F255" i="1"/>
  <c r="G255" i="1"/>
  <c r="C255" i="1"/>
  <c r="D191" i="1"/>
  <c r="E191" i="1"/>
  <c r="F191" i="1"/>
  <c r="G191" i="1"/>
  <c r="D190" i="1"/>
  <c r="E190" i="1"/>
  <c r="F190" i="1"/>
  <c r="G190" i="1"/>
  <c r="D189" i="1"/>
  <c r="E189" i="1"/>
  <c r="F189" i="1"/>
  <c r="G189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56" i="1" l="1"/>
  <c r="H255" i="1"/>
  <c r="H257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  <c r="G44" i="5" l="1"/>
  <c r="F44" i="11" l="1"/>
  <c r="H44" i="11"/>
  <c r="C45" i="11"/>
  <c r="F45" i="11" s="1"/>
  <c r="H45" i="11" s="1"/>
  <c r="G32" i="11"/>
  <c r="H32" i="11" s="1"/>
  <c r="I6" i="10" l="1"/>
  <c r="I10" i="10" s="1"/>
</calcChain>
</file>

<file path=xl/sharedStrings.xml><?xml version="1.0" encoding="utf-8"?>
<sst xmlns="http://schemas.openxmlformats.org/spreadsheetml/2006/main" count="1089" uniqueCount="165">
  <si>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</si>
  <si>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</si>
  <si>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</si>
  <si>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</si>
  <si>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</si>
  <si>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</si>
  <si>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</si>
  <si>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</si>
  <si>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</si>
  <si>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</si>
  <si>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</si>
  <si>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</si>
  <si>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</si>
  <si>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</si>
  <si>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</si>
  <si>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</si>
  <si>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</si>
  <si>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</si>
  <si>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</si>
  <si>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</si>
  <si>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</si>
  <si>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</si>
  <si>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</si>
  <si>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</si>
  <si>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</si>
  <si>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</si>
  <si>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Ικαρίας</t>
  </si>
  <si>
    <t>Λέσβου</t>
  </si>
  <si>
    <t>Λήμνου</t>
  </si>
  <si>
    <t>Σάμου</t>
  </si>
  <si>
    <t>Χίου</t>
  </si>
  <si>
    <t>Λιμάνι</t>
  </si>
  <si>
    <t>Άγιος Κήρυκος Ικαρίας</t>
  </si>
  <si>
    <t>Εύδηλος Ικαρίας</t>
  </si>
  <si>
    <t>Μυτιλήνης</t>
  </si>
  <si>
    <t>Βαθύ Σάμου</t>
  </si>
  <si>
    <t>Μύρηνας Λήμνου</t>
  </si>
  <si>
    <t>Σύνολο Περιφέρειας</t>
  </si>
  <si>
    <t>Άγιος Ευστράτιος</t>
  </si>
  <si>
    <t>Μεστά Χίου</t>
  </si>
  <si>
    <t>Οινούσσες</t>
  </si>
  <si>
    <t>Ψαρά</t>
  </si>
  <si>
    <t>Φούρνοι Σάμου</t>
  </si>
  <si>
    <t>Καρλόβασι Σάμου</t>
  </si>
  <si>
    <t>Πυθαγόρειο Σάμου</t>
  </si>
  <si>
    <t>Θύμαινα Ικαρίας</t>
  </si>
  <si>
    <t>Ικαρία</t>
  </si>
  <si>
    <t>Λήμνος</t>
  </si>
  <si>
    <t>Μυτιλήνη</t>
  </si>
  <si>
    <t>Σάμος</t>
  </si>
  <si>
    <t>Χίος</t>
  </si>
  <si>
    <t>Διανυκτερεύσεις ημεδαπών</t>
  </si>
  <si>
    <t>Πληρότητα Λέσβου</t>
  </si>
  <si>
    <t>Πληρότητα Λήμνου</t>
  </si>
  <si>
    <t>Πληρότητα Σάμου</t>
  </si>
  <si>
    <t>Πληρότητα Ικαρίας</t>
  </si>
  <si>
    <t xml:space="preserve">Πληρότητα </t>
  </si>
  <si>
    <t>Πληρότητα</t>
  </si>
  <si>
    <t>Διανυκτερεύσεις αλλοδαπών στην Λέσβο</t>
  </si>
  <si>
    <t>Διανυκτερεύσεις αλλοδαπών στην Λήμνο</t>
  </si>
  <si>
    <t>Διανυκτερεύσεις ημεδαπών στην Λέσβο</t>
  </si>
  <si>
    <t>Διανυκτερεύσεις ημεδαπών στην Λήμνο</t>
  </si>
  <si>
    <t>Διανυκτερεύσεις αλλοδαπών στην Σάμο</t>
  </si>
  <si>
    <t>Διανυκτερεύσεις αλλοδαπών στην Ικαρία</t>
  </si>
  <si>
    <t>Διανυκτερεύσεις ημεδαπών στην Σάμο</t>
  </si>
  <si>
    <t>Διανυκτερεύσεις ημεδαπών στην Ικαρία</t>
  </si>
  <si>
    <t xml:space="preserve">Ικαρίας </t>
  </si>
  <si>
    <t xml:space="preserve">Διεθνείς αεροπορικές αφίξεις </t>
  </si>
  <si>
    <t>5*</t>
  </si>
  <si>
    <t>4*</t>
  </si>
  <si>
    <t>3*</t>
  </si>
  <si>
    <t>2*</t>
  </si>
  <si>
    <t xml:space="preserve">Περιφερειακή Ενότητα </t>
  </si>
  <si>
    <t xml:space="preserve">Περιφερειακές Ενότητες </t>
  </si>
  <si>
    <t xml:space="preserve">Περιφερειακές ενότητες </t>
  </si>
  <si>
    <t>Περιφερειακή Ενότητα</t>
  </si>
  <si>
    <t xml:space="preserve">Αεροπορικές αφίξεις εσωτερικού 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</si>
  <si>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</si>
  <si>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</si>
  <si>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</si>
  <si>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</si>
  <si>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Δαπάνη/ Επίσκεψη (σε €)</t>
  </si>
  <si>
    <t>Δαπάνη/ Διανυκτέρευση (σε €)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</si>
  <si>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</si>
  <si>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</si>
  <si>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</si>
  <si>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</si>
  <si>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</si>
  <si>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Βορείου Αιγαίου 2016</t>
  </si>
  <si>
    <t>Τουρκία</t>
  </si>
  <si>
    <t>ΗΠΑ</t>
  </si>
  <si>
    <t>Α/Α</t>
  </si>
  <si>
    <t>Μελέτες</t>
  </si>
  <si>
    <t>Οδικός χάρτης εξειδίκευσης δράσεων τομέα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</si>
  <si>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</si>
  <si>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</si>
  <si>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</si>
  <si>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</si>
  <si>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</si>
  <si>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</si>
  <si>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(σε εκ. €)</t>
  </si>
  <si>
    <t xml:space="preserve">Διανυκτερεύσεις   (σε χιλ.) </t>
  </si>
  <si>
    <t>Κίνηση Κρουαζιερόπλοιων στο λιμάνι της Σάμου</t>
  </si>
  <si>
    <t>Κίνηση Κρουαζιερόπλοιων στο λιμάνι της Χίου</t>
  </si>
  <si>
    <t>Κίνηση Κρουαζιερόπλοιων στο λιμάνι της Λήμνου</t>
  </si>
  <si>
    <t>Κίνηση Κρουαζιερόπλοιων στο λιμάνι της Λέσβου</t>
  </si>
  <si>
    <t>Αφίξεις αλλοδαπών στην Λέσβο</t>
  </si>
  <si>
    <t>Αφίξεις αλλοδαπών στην Λήμνο</t>
  </si>
  <si>
    <t>Αφίξεις ημεδαπών στην Λέσβο</t>
  </si>
  <si>
    <t>Αφίξεις ημεδαπών στην Λήμνο</t>
  </si>
  <si>
    <t>Αφίξεις αλλοδαπών στην Σάμο</t>
  </si>
  <si>
    <t>Αφίξεις αλλοδαπών στην Ικαρία</t>
  </si>
  <si>
    <t>Αφίξεις ημεδαπών στην Σάμο</t>
  </si>
  <si>
    <t>Αφίξεις ημεδαπών στην Ικαρία</t>
  </si>
  <si>
    <t xml:space="preserve">Αφίξεις αλλοδαπών </t>
  </si>
  <si>
    <t xml:space="preserve">Αφίξεις ημεδαπών </t>
  </si>
  <si>
    <t>Αφίξεις ημεδαπών</t>
  </si>
  <si>
    <t>Βασικά Μεγέθη Εισερχόμενου Τουρισμού της Περιφέρειας Βορείου Αιγαίου 2017</t>
  </si>
  <si>
    <t xml:space="preserve">Βασικά Τουριστικά Μεγέθη της Περιφέρειας Βορείου Αιγαίου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</si>
  <si>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</si>
  <si>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Βόρειο Αιγαίο </t>
  </si>
  <si>
    <t>Βόρειο Αιγαίο</t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</si>
  <si>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</si>
  <si>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</si>
  <si>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</si>
  <si>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</si>
  <si>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</si>
  <si>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ΒΟΡΕΙΟΥ ΑΙΓΑΙΟΥ</t>
  </si>
  <si>
    <t xml:space="preserve">Ξενοδοχειακό δυναμικό 2017 </t>
  </si>
  <si>
    <t xml:space="preserve">ΠΕΡΙΦΕΡΕΙΑ ΒΟΡΕΙΟΥ ΑΙΓΑΙΟΥ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</si>
  <si>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</si>
  <si>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</si>
  <si>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</si>
  <si>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</si>
  <si>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</si>
  <si>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</si>
  <si>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</si>
  <si>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</si>
  <si>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</si>
  <si>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</si>
  <si>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</si>
  <si>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</si>
  <si>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</si>
  <si>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</si>
  <si>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</si>
  <si>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</si>
  <si>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</si>
  <si>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Βορείου Αιγαίου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</si>
  <si>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</si>
  <si>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</si>
  <si>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</si>
  <si>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Χρυσομηλιά</t>
  </si>
  <si>
    <t>Βολισσός Χίου</t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</si>
  <si>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</si>
  <si>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</si>
  <si>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</si>
  <si>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</si>
  <si>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Βορείου Αιγαίου 2019</t>
  </si>
  <si>
    <t>Η απασχόληση στην Περιφέρεια Βορείου Αιγαίου 2010 - 2019 (σε χιλ.)</t>
  </si>
  <si>
    <t>ΔΙΑΚΙΝΗΘΕΝΤΕΣ ΕΣΩΤΕΡΙΚΟΥ 2013-2019</t>
  </si>
  <si>
    <t>ΠΕΡΙΦΕΡΕΙΑ ΒΟΡΕΙΟΥ ΑΙΓΑΙΟΥ: Επισκέπτες σε Μουσεία / Αρχαιολογικούς χώρους 2010-2019</t>
  </si>
  <si>
    <t>ΠΕΡΙΦΕΡΕΙΑ ΒΟΡΕΙΟΥ ΑΙΓΑΙΟΥ: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</si>
  <si>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</si>
  <si>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</si>
  <si>
    <t>Βασικά Μεγέθη Εισερχόμενου Τουρισμού της Περιφέρειας Βορείου Αιγαίου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</si>
</sst>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4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medium">
        <color theme="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2" fillId="0" borderId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6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right" vertical="center" wrapText="1"/>
    </xf>
    <xf numFmtId="0" fontId="7" fillId="0" borderId="18" xfId="0" applyFont="1" applyBorder="1"/>
    <xf numFmtId="3" fontId="7" fillId="0" borderId="19" xfId="0" applyNumberFormat="1" applyFont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3" fontId="7" fillId="6" borderId="18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3" fontId="7" fillId="6" borderId="3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center"/>
    </xf>
    <xf numFmtId="3" fontId="7" fillId="6" borderId="23" xfId="0" applyNumberFormat="1" applyFont="1" applyFill="1" applyBorder="1" applyAlignment="1">
      <alignment horizontal="center"/>
    </xf>
    <xf numFmtId="3" fontId="7" fillId="6" borderId="22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3" fontId="6" fillId="6" borderId="6" xfId="0" applyNumberFormat="1" applyFont="1" applyFill="1" applyBorder="1" applyAlignment="1">
      <alignment horizontal="center"/>
    </xf>
    <xf numFmtId="3" fontId="8" fillId="6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10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3" fillId="0" borderId="0" xfId="0" applyFont="1" applyAlignment="1">
      <alignment horizontal="left" vertical="center"/>
    </xf>
    <xf numFmtId="0" fontId="7" fillId="6" borderId="31" xfId="0" applyFont="1" applyFill="1" applyBorder="1"/>
    <xf numFmtId="166" fontId="7" fillId="6" borderId="31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7" fontId="7" fillId="6" borderId="31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35" xfId="0" applyFont="1" applyFill="1" applyBorder="1"/>
    <xf numFmtId="166" fontId="7" fillId="6" borderId="35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7" fontId="7" fillId="6" borderId="35" xfId="0" applyNumberFormat="1" applyFont="1" applyFill="1" applyBorder="1" applyAlignment="1">
      <alignment horizontal="center"/>
    </xf>
    <xf numFmtId="0" fontId="6" fillId="6" borderId="37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8" xfId="0" applyFont="1" applyFill="1" applyBorder="1" applyAlignment="1">
      <alignment vertical="center" wrapText="1"/>
    </xf>
    <xf numFmtId="167" fontId="6" fillId="6" borderId="39" xfId="0" applyNumberFormat="1" applyFont="1" applyFill="1" applyBorder="1" applyAlignment="1">
      <alignment horizontal="center"/>
    </xf>
    <xf numFmtId="166" fontId="6" fillId="6" borderId="39" xfId="0" applyNumberFormat="1" applyFont="1" applyFill="1" applyBorder="1" applyAlignment="1">
      <alignment horizontal="center"/>
    </xf>
    <xf numFmtId="166" fontId="6" fillId="6" borderId="4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0" borderId="0" xfId="0" applyFont="1" applyAlignment="1">
      <alignment horizontal="left"/>
    </xf>
    <xf numFmtId="165" fontId="19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1" fillId="0" borderId="0" xfId="0" applyFont="1"/>
    <xf numFmtId="3" fontId="0" fillId="0" borderId="0" xfId="0" applyNumberFormat="1"/>
    <xf numFmtId="0" fontId="5" fillId="4" borderId="0" xfId="0" applyFont="1" applyFill="1" applyAlignment="1">
      <alignment horizontal="center" vertical="center"/>
    </xf>
    <xf numFmtId="166" fontId="7" fillId="2" borderId="29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165" fontId="6" fillId="6" borderId="39" xfId="2" applyNumberFormat="1" applyFont="1" applyFill="1" applyBorder="1" applyAlignment="1">
      <alignment horizontal="center" vertical="center"/>
    </xf>
    <xf numFmtId="165" fontId="6" fillId="6" borderId="4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18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 wrapText="1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4" fillId="0" borderId="0" xfId="0" applyFont="1"/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29" fillId="0" borderId="0" xfId="0" applyFont="1"/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3" xfId="0" applyFont="1" applyFill="1" applyBorder="1" applyAlignment="1">
      <alignment vertical="center"/>
    </xf>
    <xf numFmtId="166" fontId="6" fillId="2" borderId="4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2" borderId="35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/>
    </xf>
    <xf numFmtId="167" fontId="7" fillId="2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30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5" xfId="0" applyFont="1" applyFill="1" applyBorder="1" applyAlignment="1">
      <alignment horizontal="center" wrapText="1"/>
    </xf>
    <xf numFmtId="0" fontId="14" fillId="0" borderId="4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43B43CCE-8076-4C18-AA73-3D06DD18220A}"/>
    <cellStyle name="Comma 3" xfId="6" xr:uid="{BB927434-1FC0-43F2-B139-68497B0CDC74}"/>
    <cellStyle name="Followed Hyperlink 2" xfId="8" xr:uid="{6A29A5E9-7033-48FE-A577-E3109BABD304}"/>
    <cellStyle name="Hyperlink" xfId="3" builtinId="8"/>
    <cellStyle name="Hyperlink 2" xfId="9" xr:uid="{F2900D90-E037-4D16-9D57-EE333DFDAD06}"/>
    <cellStyle name="Normal" xfId="0" builtinId="0"/>
    <cellStyle name="Normal 2" xfId="1" xr:uid="{00000000-0005-0000-0000-000002000000}"/>
    <cellStyle name="Normal 2 2" xfId="10" xr:uid="{B5949473-B61B-4031-89CE-BC55C9BA542E}"/>
    <cellStyle name="Normal 3" xfId="11" xr:uid="{D36AAB3A-0075-4C27-963A-A1C6EA76E5F6}"/>
    <cellStyle name="Normal 5" xfId="5" xr:uid="{00000000-0005-0000-0000-000034000000}"/>
    <cellStyle name="Percent" xfId="2" builtinId="5"/>
    <cellStyle name="Βασικό_Φύλλο1" xfId="12" xr:uid="{9755B8E3-D536-47C5-B307-637413B66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15</xdr:col>
      <xdr:colOff>66675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30289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1</xdr:rowOff>
    </xdr:from>
    <xdr:to>
      <xdr:col>8</xdr:col>
      <xdr:colOff>580800</xdr:colOff>
      <xdr:row>11</xdr:row>
      <xdr:rowOff>184818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5BBB1D-8438-4446-8BB2-4000D4CC4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3144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158750</xdr:rowOff>
    </xdr:from>
    <xdr:to>
      <xdr:col>14</xdr:col>
      <xdr:colOff>66675</xdr:colOff>
      <xdr:row>22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75" y="349250"/>
          <a:ext cx="8521700" cy="38703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Βορείου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Βορείου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Βορείου Αιγαίου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insete.gr/Portals/0/meletes-INSETE/07/2015_BA_Meleth_Exideikeyshs_P5_1_02_09.pdf" TargetMode="External"/><Relationship Id="rId1" Type="http://schemas.openxmlformats.org/officeDocument/2006/relationships/hyperlink" Target="http://www.insete.gr/Portals/0/meletes-INSETE/07/2015_BA_Odikos_Xarths.pdf" TargetMode="External"/><Relationship Id="rId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27" sqref="D27"/>
    </sheetView>
  </sheetViews>
  <sheetFormatPr defaultRowHeight="14.4" x14ac:dyDescent="0.3"/>
  <sheetData>
    <row r="1" spans="1:15" ht="43.5" customHeight="1" x14ac:dyDescent="0.3">
      <c r="A1" s="155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5A77-AD37-4A74-A936-6F627526553C}">
  <sheetPr>
    <tabColor theme="6"/>
  </sheetPr>
  <dimension ref="A3:I33"/>
  <sheetViews>
    <sheetView showGridLines="0" zoomScaleNormal="100" workbookViewId="0">
      <selection activeCell="H32" sqref="H32:I32"/>
    </sheetView>
  </sheetViews>
  <sheetFormatPr defaultRowHeight="14.4" x14ac:dyDescent="0.3"/>
  <cols>
    <col min="1" max="1" width="21" customWidth="1"/>
  </cols>
  <sheetData>
    <row r="3" spans="1:9" s="114" customFormat="1" ht="17.100000000000001" customHeight="1" x14ac:dyDescent="0.3">
      <c r="A3" s="156" t="s">
        <v>102</v>
      </c>
      <c r="B3" s="156"/>
      <c r="C3" s="156"/>
      <c r="D3" s="156"/>
      <c r="E3" s="156"/>
      <c r="F3" s="156"/>
      <c r="G3" s="156"/>
      <c r="H3" s="156"/>
      <c r="I3" s="149"/>
    </row>
    <row r="4" spans="1:9" s="114" customFormat="1" ht="17.100000000000001" customHeight="1" x14ac:dyDescent="0.3">
      <c r="A4" s="116"/>
      <c r="B4" s="107">
        <v>2013</v>
      </c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35">
        <v>2019</v>
      </c>
      <c r="I4" s="149">
        <v>2020</v>
      </c>
    </row>
    <row r="5" spans="1:9" x14ac:dyDescent="0.3">
      <c r="A5" s="7" t="s">
        <v>132</v>
      </c>
      <c r="B5" s="103">
        <v>25</v>
      </c>
      <c r="C5" s="103">
        <v>23</v>
      </c>
      <c r="D5" s="103">
        <v>19</v>
      </c>
      <c r="E5" s="103">
        <v>51</v>
      </c>
      <c r="F5" s="103">
        <v>39</v>
      </c>
      <c r="G5" s="103">
        <v>96</v>
      </c>
      <c r="H5" s="103">
        <v>42</v>
      </c>
      <c r="I5" s="103">
        <v>0</v>
      </c>
    </row>
    <row r="6" spans="1:9" x14ac:dyDescent="0.3">
      <c r="A6" s="104" t="s">
        <v>133</v>
      </c>
      <c r="B6" s="95"/>
      <c r="C6" s="95">
        <f>C5/B5-1</f>
        <v>-7.999999999999996E-2</v>
      </c>
      <c r="D6" s="95">
        <f t="shared" ref="D6:I6" si="0">D5/C5-1</f>
        <v>-0.17391304347826086</v>
      </c>
      <c r="E6" s="95">
        <f t="shared" si="0"/>
        <v>1.6842105263157894</v>
      </c>
      <c r="F6" s="95">
        <f t="shared" si="0"/>
        <v>-0.23529411764705888</v>
      </c>
      <c r="G6" s="95">
        <f t="shared" si="0"/>
        <v>1.4615384615384617</v>
      </c>
      <c r="H6" s="95">
        <f t="shared" si="0"/>
        <v>-0.5625</v>
      </c>
      <c r="I6" s="95">
        <f t="shared" si="0"/>
        <v>-1</v>
      </c>
    </row>
    <row r="7" spans="1:9" x14ac:dyDescent="0.3">
      <c r="A7" s="7" t="s">
        <v>134</v>
      </c>
      <c r="B7" s="13">
        <v>38676</v>
      </c>
      <c r="C7" s="13">
        <v>24865</v>
      </c>
      <c r="D7" s="13">
        <v>10893</v>
      </c>
      <c r="E7" s="29">
        <v>43659</v>
      </c>
      <c r="F7" s="13">
        <v>10008</v>
      </c>
      <c r="G7" s="13">
        <v>14737</v>
      </c>
      <c r="H7" s="13">
        <v>9674</v>
      </c>
      <c r="I7" s="13">
        <v>0</v>
      </c>
    </row>
    <row r="8" spans="1:9" x14ac:dyDescent="0.3">
      <c r="A8" s="104" t="s">
        <v>133</v>
      </c>
      <c r="B8" s="95"/>
      <c r="C8" s="95">
        <f>C7/B7-1</f>
        <v>-0.35709483917675044</v>
      </c>
      <c r="D8" s="95">
        <f t="shared" ref="D8:I8" si="1">D7/C7-1</f>
        <v>-0.56191433742207919</v>
      </c>
      <c r="E8" s="95">
        <f t="shared" si="1"/>
        <v>3.0079867805012395</v>
      </c>
      <c r="F8" s="95">
        <f t="shared" si="1"/>
        <v>-0.77076891362605648</v>
      </c>
      <c r="G8" s="95">
        <f t="shared" si="1"/>
        <v>0.47252198241406873</v>
      </c>
      <c r="H8" s="95">
        <f t="shared" si="1"/>
        <v>-0.3435570333175002</v>
      </c>
      <c r="I8" s="95">
        <f t="shared" si="1"/>
        <v>-1</v>
      </c>
    </row>
    <row r="9" spans="1:9" x14ac:dyDescent="0.3">
      <c r="A9" s="187" t="s">
        <v>135</v>
      </c>
      <c r="B9" s="187"/>
      <c r="C9" s="187"/>
      <c r="D9" s="187"/>
      <c r="E9" s="7"/>
    </row>
    <row r="10" spans="1:9" x14ac:dyDescent="0.3">
      <c r="A10" s="7"/>
      <c r="B10" s="7"/>
      <c r="C10" s="7"/>
      <c r="D10" s="7"/>
      <c r="E10" s="7"/>
    </row>
    <row r="11" spans="1:9" s="114" customFormat="1" ht="17.100000000000001" customHeight="1" x14ac:dyDescent="0.3">
      <c r="A11" s="156" t="s">
        <v>103</v>
      </c>
      <c r="B11" s="156"/>
      <c r="C11" s="156"/>
      <c r="D11" s="156"/>
      <c r="E11" s="156"/>
      <c r="F11" s="156"/>
      <c r="G11" s="156"/>
      <c r="H11" s="156"/>
      <c r="I11" s="149"/>
    </row>
    <row r="12" spans="1:9" s="114" customFormat="1" ht="17.100000000000001" customHeight="1" x14ac:dyDescent="0.3">
      <c r="A12" s="116"/>
      <c r="B12" s="107">
        <v>2013</v>
      </c>
      <c r="C12" s="107">
        <v>2014</v>
      </c>
      <c r="D12" s="107">
        <v>2015</v>
      </c>
      <c r="E12" s="107">
        <v>2016</v>
      </c>
      <c r="F12" s="107">
        <v>2017</v>
      </c>
      <c r="G12" s="107">
        <v>2018</v>
      </c>
      <c r="H12" s="135">
        <v>2019</v>
      </c>
      <c r="I12" s="149">
        <v>2020</v>
      </c>
    </row>
    <row r="13" spans="1:9" x14ac:dyDescent="0.3">
      <c r="A13" s="7" t="s">
        <v>132</v>
      </c>
      <c r="B13" s="103">
        <v>33</v>
      </c>
      <c r="C13" s="103">
        <v>36</v>
      </c>
      <c r="D13" s="103">
        <v>42</v>
      </c>
      <c r="E13" s="103">
        <v>43</v>
      </c>
      <c r="F13" s="103">
        <v>7</v>
      </c>
      <c r="G13" s="103">
        <v>10</v>
      </c>
      <c r="H13" s="103">
        <v>5</v>
      </c>
      <c r="I13" s="103">
        <v>0</v>
      </c>
    </row>
    <row r="14" spans="1:9" x14ac:dyDescent="0.3">
      <c r="A14" s="104" t="s">
        <v>133</v>
      </c>
      <c r="B14" s="95"/>
      <c r="C14" s="95">
        <f>C13/B13-1</f>
        <v>9.0909090909090828E-2</v>
      </c>
      <c r="D14" s="95">
        <f t="shared" ref="D14:I14" si="2">D13/C13-1</f>
        <v>0.16666666666666674</v>
      </c>
      <c r="E14" s="95">
        <f t="shared" si="2"/>
        <v>2.3809523809523725E-2</v>
      </c>
      <c r="F14" s="95">
        <f t="shared" si="2"/>
        <v>-0.83720930232558133</v>
      </c>
      <c r="G14" s="95">
        <f t="shared" si="2"/>
        <v>0.4285714285714286</v>
      </c>
      <c r="H14" s="95">
        <f t="shared" si="2"/>
        <v>-0.5</v>
      </c>
      <c r="I14" s="95">
        <f t="shared" si="2"/>
        <v>-1</v>
      </c>
    </row>
    <row r="15" spans="1:9" x14ac:dyDescent="0.3">
      <c r="A15" s="7" t="s">
        <v>134</v>
      </c>
      <c r="B15" s="13">
        <v>9924</v>
      </c>
      <c r="C15" s="13">
        <v>16963</v>
      </c>
      <c r="D15" s="13">
        <v>25229</v>
      </c>
      <c r="E15" s="29">
        <v>21933</v>
      </c>
      <c r="F15" s="13">
        <v>16445</v>
      </c>
      <c r="G15" s="13">
        <v>1766</v>
      </c>
      <c r="H15" s="13">
        <v>2328</v>
      </c>
      <c r="I15" s="13">
        <v>0</v>
      </c>
    </row>
    <row r="16" spans="1:9" x14ac:dyDescent="0.3">
      <c r="A16" s="104" t="s">
        <v>133</v>
      </c>
      <c r="B16" s="95"/>
      <c r="C16" s="95">
        <f>C15/B15-1</f>
        <v>0.70929060862555415</v>
      </c>
      <c r="D16" s="95">
        <f t="shared" ref="D16:I16" si="3">D15/C15-1</f>
        <v>0.48729587926663909</v>
      </c>
      <c r="E16" s="95">
        <f t="shared" si="3"/>
        <v>-0.13064330730508544</v>
      </c>
      <c r="F16" s="95">
        <f t="shared" si="3"/>
        <v>-0.25021656864086084</v>
      </c>
      <c r="G16" s="95">
        <f t="shared" si="3"/>
        <v>-0.892611736089997</v>
      </c>
      <c r="H16" s="95">
        <f t="shared" si="3"/>
        <v>0.31823329558323898</v>
      </c>
      <c r="I16" s="95">
        <f t="shared" si="3"/>
        <v>-1</v>
      </c>
    </row>
    <row r="17" spans="1:9" x14ac:dyDescent="0.3">
      <c r="A17" s="187" t="s">
        <v>135</v>
      </c>
      <c r="B17" s="187"/>
      <c r="C17" s="187"/>
      <c r="D17" s="187"/>
      <c r="E17" s="7"/>
    </row>
    <row r="18" spans="1:9" x14ac:dyDescent="0.3">
      <c r="A18" s="7"/>
      <c r="B18" s="7"/>
      <c r="C18" s="7"/>
      <c r="D18" s="7"/>
      <c r="E18" s="7"/>
    </row>
    <row r="19" spans="1:9" s="114" customFormat="1" ht="17.100000000000001" customHeight="1" x14ac:dyDescent="0.3">
      <c r="A19" s="156" t="s">
        <v>105</v>
      </c>
      <c r="B19" s="156"/>
      <c r="C19" s="156"/>
      <c r="D19" s="156"/>
      <c r="E19" s="156"/>
      <c r="F19" s="156"/>
      <c r="G19" s="156"/>
      <c r="H19" s="156"/>
      <c r="I19" s="149"/>
    </row>
    <row r="20" spans="1:9" s="114" customFormat="1" ht="17.100000000000001" customHeight="1" x14ac:dyDescent="0.3">
      <c r="A20" s="116"/>
      <c r="B20" s="107">
        <v>2013</v>
      </c>
      <c r="C20" s="107">
        <v>2014</v>
      </c>
      <c r="D20" s="107">
        <v>2015</v>
      </c>
      <c r="E20" s="107">
        <v>2016</v>
      </c>
      <c r="F20" s="107">
        <v>2017</v>
      </c>
      <c r="G20" s="107">
        <v>2018</v>
      </c>
      <c r="H20" s="135">
        <v>2019</v>
      </c>
      <c r="I20" s="149">
        <v>2020</v>
      </c>
    </row>
    <row r="21" spans="1:9" x14ac:dyDescent="0.3">
      <c r="A21" s="7" t="s">
        <v>132</v>
      </c>
      <c r="B21" s="103">
        <v>56</v>
      </c>
      <c r="C21" s="103">
        <v>53</v>
      </c>
      <c r="D21" s="103">
        <v>53</v>
      </c>
      <c r="E21" s="103">
        <v>29</v>
      </c>
      <c r="F21" s="103">
        <v>5</v>
      </c>
      <c r="G21" s="103">
        <v>1</v>
      </c>
      <c r="H21" s="103">
        <v>7</v>
      </c>
      <c r="I21" s="103">
        <v>0</v>
      </c>
    </row>
    <row r="22" spans="1:9" x14ac:dyDescent="0.3">
      <c r="A22" s="104" t="s">
        <v>133</v>
      </c>
      <c r="B22" s="95"/>
      <c r="C22" s="95">
        <f>C21/B21-1</f>
        <v>-5.3571428571428603E-2</v>
      </c>
      <c r="D22" s="95">
        <f t="shared" ref="D22:I22" si="4">D21/C21-1</f>
        <v>0</v>
      </c>
      <c r="E22" s="95">
        <f t="shared" si="4"/>
        <v>-0.45283018867924529</v>
      </c>
      <c r="F22" s="95">
        <f t="shared" si="4"/>
        <v>-0.82758620689655171</v>
      </c>
      <c r="G22" s="95">
        <f t="shared" si="4"/>
        <v>-0.8</v>
      </c>
      <c r="H22" s="95">
        <f t="shared" si="4"/>
        <v>6</v>
      </c>
      <c r="I22" s="95">
        <f t="shared" si="4"/>
        <v>-1</v>
      </c>
    </row>
    <row r="23" spans="1:9" x14ac:dyDescent="0.3">
      <c r="A23" s="7" t="s">
        <v>134</v>
      </c>
      <c r="B23" s="13">
        <v>42423</v>
      </c>
      <c r="C23" s="13">
        <v>34150</v>
      </c>
      <c r="D23" s="13">
        <v>24894</v>
      </c>
      <c r="E23" s="29">
        <v>13923</v>
      </c>
      <c r="F23" s="13">
        <v>2482</v>
      </c>
      <c r="G23" s="13">
        <v>260</v>
      </c>
      <c r="H23" s="13">
        <v>3180</v>
      </c>
      <c r="I23" s="13">
        <v>0</v>
      </c>
    </row>
    <row r="24" spans="1:9" x14ac:dyDescent="0.3">
      <c r="A24" s="104" t="s">
        <v>133</v>
      </c>
      <c r="B24" s="95"/>
      <c r="C24" s="95">
        <f>C23/B23-1</f>
        <v>-0.19501213964123232</v>
      </c>
      <c r="D24" s="95">
        <f t="shared" ref="D24:I24" si="5">D23/C23-1</f>
        <v>-0.27103953147877013</v>
      </c>
      <c r="E24" s="95">
        <f t="shared" si="5"/>
        <v>-0.44070860448300797</v>
      </c>
      <c r="F24" s="95">
        <f t="shared" si="5"/>
        <v>-0.8217338217338217</v>
      </c>
      <c r="G24" s="95">
        <f t="shared" si="5"/>
        <v>-0.89524576954069301</v>
      </c>
      <c r="H24" s="95">
        <f t="shared" si="5"/>
        <v>11.23076923076923</v>
      </c>
      <c r="I24" s="95">
        <f t="shared" si="5"/>
        <v>-1</v>
      </c>
    </row>
    <row r="25" spans="1:9" x14ac:dyDescent="0.3">
      <c r="A25" s="187" t="s">
        <v>135</v>
      </c>
      <c r="B25" s="187"/>
      <c r="C25" s="187"/>
      <c r="D25" s="187"/>
      <c r="E25" s="7"/>
    </row>
    <row r="26" spans="1:9" x14ac:dyDescent="0.3">
      <c r="A26" s="7"/>
      <c r="B26" s="7"/>
      <c r="C26" s="7"/>
      <c r="D26" s="7"/>
      <c r="E26" s="7"/>
    </row>
    <row r="27" spans="1:9" s="114" customFormat="1" ht="17.100000000000001" customHeight="1" x14ac:dyDescent="0.3">
      <c r="A27" s="156" t="s">
        <v>104</v>
      </c>
      <c r="B27" s="156"/>
      <c r="C27" s="156"/>
      <c r="D27" s="156"/>
      <c r="E27" s="156"/>
      <c r="F27" s="156"/>
      <c r="G27" s="156"/>
      <c r="H27" s="156"/>
      <c r="I27" s="149"/>
    </row>
    <row r="28" spans="1:9" s="114" customFormat="1" ht="17.100000000000001" customHeight="1" x14ac:dyDescent="0.3">
      <c r="A28" s="116"/>
      <c r="B28" s="107">
        <v>2013</v>
      </c>
      <c r="C28" s="107">
        <v>2014</v>
      </c>
      <c r="D28" s="107">
        <v>2015</v>
      </c>
      <c r="E28" s="107">
        <v>2016</v>
      </c>
      <c r="F28" s="107">
        <v>2017</v>
      </c>
      <c r="G28" s="107">
        <v>2018</v>
      </c>
      <c r="H28" s="135">
        <v>2019</v>
      </c>
      <c r="I28" s="149">
        <v>2020</v>
      </c>
    </row>
    <row r="29" spans="1:9" x14ac:dyDescent="0.3">
      <c r="A29" s="7" t="s">
        <v>132</v>
      </c>
      <c r="B29" s="103">
        <v>19</v>
      </c>
      <c r="C29" s="103">
        <v>24</v>
      </c>
      <c r="D29" s="103">
        <v>41</v>
      </c>
      <c r="E29" s="103">
        <v>14</v>
      </c>
      <c r="F29" s="103">
        <v>2</v>
      </c>
      <c r="G29" s="103">
        <v>2</v>
      </c>
      <c r="H29" s="103">
        <v>8</v>
      </c>
      <c r="I29" s="103">
        <v>1</v>
      </c>
    </row>
    <row r="30" spans="1:9" x14ac:dyDescent="0.3">
      <c r="A30" s="104" t="s">
        <v>133</v>
      </c>
      <c r="B30" s="95"/>
      <c r="C30" s="95">
        <f>C29/B29-1</f>
        <v>0.26315789473684204</v>
      </c>
      <c r="D30" s="95">
        <f t="shared" ref="D30" si="6">D29/C29-1</f>
        <v>0.70833333333333326</v>
      </c>
      <c r="E30" s="95">
        <f t="shared" ref="E30:I30" si="7">E29/D29-1</f>
        <v>-0.65853658536585358</v>
      </c>
      <c r="F30" s="95">
        <f t="shared" si="7"/>
        <v>-0.85714285714285721</v>
      </c>
      <c r="G30" s="95">
        <f t="shared" si="7"/>
        <v>0</v>
      </c>
      <c r="H30" s="95">
        <f t="shared" si="7"/>
        <v>3</v>
      </c>
      <c r="I30" s="95">
        <f t="shared" si="7"/>
        <v>-0.875</v>
      </c>
    </row>
    <row r="31" spans="1:9" x14ac:dyDescent="0.3">
      <c r="A31" s="7" t="s">
        <v>134</v>
      </c>
      <c r="B31" s="13">
        <v>4777</v>
      </c>
      <c r="C31" s="13">
        <v>7657</v>
      </c>
      <c r="D31" s="13">
        <v>15787</v>
      </c>
      <c r="E31" s="29">
        <v>4072</v>
      </c>
      <c r="F31" s="13">
        <v>381</v>
      </c>
      <c r="G31" s="13">
        <v>346</v>
      </c>
      <c r="H31" s="13">
        <v>2035</v>
      </c>
      <c r="I31" s="13">
        <v>26</v>
      </c>
    </row>
    <row r="32" spans="1:9" x14ac:dyDescent="0.3">
      <c r="A32" s="104" t="s">
        <v>133</v>
      </c>
      <c r="B32" s="95"/>
      <c r="C32" s="95">
        <f>C31/B31-1</f>
        <v>0.60288884236968809</v>
      </c>
      <c r="D32" s="95">
        <f t="shared" ref="D32" si="8">D31/C31-1</f>
        <v>1.0617735405511297</v>
      </c>
      <c r="E32" s="95">
        <f t="shared" ref="E32:I32" si="9">E31/D31-1</f>
        <v>-0.74206625704693741</v>
      </c>
      <c r="F32" s="95">
        <f t="shared" si="9"/>
        <v>-0.90643418467583503</v>
      </c>
      <c r="G32" s="95">
        <f t="shared" si="9"/>
        <v>-9.1863517060367439E-2</v>
      </c>
      <c r="H32" s="95">
        <f t="shared" si="9"/>
        <v>4.8815028901734108</v>
      </c>
      <c r="I32" s="95">
        <f t="shared" si="9"/>
        <v>-0.98722358722358727</v>
      </c>
    </row>
    <row r="33" spans="1:5" x14ac:dyDescent="0.3">
      <c r="A33" s="187" t="s">
        <v>135</v>
      </c>
      <c r="B33" s="187"/>
      <c r="C33" s="187"/>
      <c r="D33" s="187"/>
      <c r="E33" s="7"/>
    </row>
  </sheetData>
  <mergeCells count="8">
    <mergeCell ref="A3:H3"/>
    <mergeCell ref="A19:H19"/>
    <mergeCell ref="A27:H27"/>
    <mergeCell ref="A33:D33"/>
    <mergeCell ref="A9:D9"/>
    <mergeCell ref="A17:D17"/>
    <mergeCell ref="A25:D25"/>
    <mergeCell ref="A11:H11"/>
  </mergeCells>
  <pageMargins left="0.7" right="0.7" top="0.75" bottom="0.75" header="0.3" footer="0.3"/>
  <pageSetup paperSize="9" scale="91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9"/>
  <sheetViews>
    <sheetView showGridLines="0" zoomScaleNormal="100" workbookViewId="0">
      <selection activeCell="L7" sqref="L7"/>
    </sheetView>
  </sheetViews>
  <sheetFormatPr defaultRowHeight="14.4" x14ac:dyDescent="0.3"/>
  <cols>
    <col min="1" max="1" width="13.33203125" customWidth="1"/>
    <col min="2" max="2" width="19.44140625" bestFit="1" customWidth="1"/>
    <col min="3" max="8" width="7.33203125" bestFit="1" customWidth="1"/>
  </cols>
  <sheetData>
    <row r="3" spans="1:14" ht="17.100000000000001" customHeight="1" x14ac:dyDescent="0.3">
      <c r="A3" s="169" t="s">
        <v>160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4" ht="36" customHeight="1" x14ac:dyDescent="0.3">
      <c r="A4" s="119" t="s">
        <v>73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31">
        <v>2018</v>
      </c>
      <c r="L4" s="146">
        <v>2019</v>
      </c>
      <c r="M4" s="1"/>
      <c r="N4" s="1"/>
    </row>
    <row r="5" spans="1:14" x14ac:dyDescent="0.3">
      <c r="A5" s="166" t="s">
        <v>26</v>
      </c>
      <c r="B5" s="10" t="s">
        <v>5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4" x14ac:dyDescent="0.3">
      <c r="A6" s="166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4" x14ac:dyDescent="0.3">
      <c r="A7" s="165" t="s">
        <v>27</v>
      </c>
      <c r="B7" s="12" t="s">
        <v>5</v>
      </c>
      <c r="C7" s="13">
        <v>5588</v>
      </c>
      <c r="D7" s="13">
        <v>6772</v>
      </c>
      <c r="E7" s="13">
        <v>9381</v>
      </c>
      <c r="F7" s="13">
        <v>10003</v>
      </c>
      <c r="G7" s="13">
        <v>9599</v>
      </c>
      <c r="H7" s="13">
        <v>8212</v>
      </c>
      <c r="I7" s="13">
        <v>6996</v>
      </c>
      <c r="J7" s="13">
        <v>6779</v>
      </c>
      <c r="K7" s="13">
        <v>6694</v>
      </c>
      <c r="L7" s="13">
        <v>9663</v>
      </c>
    </row>
    <row r="8" spans="1:14" x14ac:dyDescent="0.3">
      <c r="A8" s="165"/>
      <c r="B8" s="12" t="s">
        <v>6</v>
      </c>
      <c r="C8" s="13">
        <v>32529</v>
      </c>
      <c r="D8" s="13">
        <v>23710</v>
      </c>
      <c r="E8" s="13">
        <v>25463</v>
      </c>
      <c r="F8" s="13">
        <v>34444</v>
      </c>
      <c r="G8" s="13">
        <v>34600</v>
      </c>
      <c r="H8" s="13">
        <v>29419</v>
      </c>
      <c r="I8" s="13">
        <v>22916</v>
      </c>
      <c r="J8" s="13">
        <v>22798</v>
      </c>
      <c r="K8" s="13">
        <v>30832</v>
      </c>
      <c r="L8" s="13">
        <v>41725</v>
      </c>
    </row>
    <row r="9" spans="1:14" x14ac:dyDescent="0.3">
      <c r="A9" s="166" t="s">
        <v>28</v>
      </c>
      <c r="B9" s="10" t="s">
        <v>5</v>
      </c>
      <c r="C9" s="11">
        <v>3420</v>
      </c>
      <c r="D9" s="11">
        <v>3830</v>
      </c>
      <c r="E9" s="11">
        <v>4669</v>
      </c>
      <c r="F9" s="11">
        <v>4694</v>
      </c>
      <c r="G9" s="11">
        <v>3767</v>
      </c>
      <c r="H9" s="11">
        <v>4008</v>
      </c>
      <c r="I9" s="11">
        <v>3718</v>
      </c>
      <c r="J9" s="11">
        <v>4206</v>
      </c>
      <c r="K9" s="11">
        <v>3420</v>
      </c>
      <c r="L9" s="11">
        <v>5533</v>
      </c>
    </row>
    <row r="10" spans="1:14" x14ac:dyDescent="0.3">
      <c r="A10" s="166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24051</v>
      </c>
      <c r="J10" s="11">
        <v>23624</v>
      </c>
      <c r="K10" s="11">
        <v>26311</v>
      </c>
      <c r="L10" s="11">
        <v>21403</v>
      </c>
    </row>
    <row r="11" spans="1:14" x14ac:dyDescent="0.3">
      <c r="A11" s="165" t="s">
        <v>29</v>
      </c>
      <c r="B11" s="12" t="s">
        <v>5</v>
      </c>
      <c r="C11" s="13">
        <v>16032</v>
      </c>
      <c r="D11" s="13">
        <v>25036</v>
      </c>
      <c r="E11" s="13">
        <v>22520</v>
      </c>
      <c r="F11" s="13">
        <v>22532</v>
      </c>
      <c r="G11" s="13">
        <v>20694</v>
      </c>
      <c r="H11" s="13">
        <v>21884</v>
      </c>
      <c r="I11" s="13">
        <v>14396</v>
      </c>
      <c r="J11" s="13">
        <v>15961</v>
      </c>
      <c r="K11" s="13">
        <v>17787</v>
      </c>
      <c r="L11" s="13">
        <v>17280</v>
      </c>
    </row>
    <row r="12" spans="1:14" x14ac:dyDescent="0.3">
      <c r="A12" s="165"/>
      <c r="B12" s="12" t="s">
        <v>6</v>
      </c>
      <c r="C12" s="13">
        <v>43254</v>
      </c>
      <c r="D12" s="13">
        <v>41358</v>
      </c>
      <c r="E12" s="13">
        <v>32635</v>
      </c>
      <c r="F12" s="13">
        <v>36436</v>
      </c>
      <c r="G12" s="13">
        <v>21821</v>
      </c>
      <c r="H12" s="13">
        <v>20611</v>
      </c>
      <c r="I12" s="13">
        <v>11195</v>
      </c>
      <c r="J12" s="13">
        <v>25095</v>
      </c>
      <c r="K12" s="13">
        <v>25346</v>
      </c>
      <c r="L12" s="13">
        <v>27977</v>
      </c>
    </row>
    <row r="13" spans="1:14" x14ac:dyDescent="0.3">
      <c r="A13" s="166" t="s">
        <v>30</v>
      </c>
      <c r="B13" s="4" t="s">
        <v>5</v>
      </c>
      <c r="C13" s="11">
        <v>5152</v>
      </c>
      <c r="D13" s="11">
        <v>6981</v>
      </c>
      <c r="E13" s="11">
        <v>12296</v>
      </c>
      <c r="F13" s="11">
        <v>15305</v>
      </c>
      <c r="G13" s="11">
        <v>15510</v>
      </c>
      <c r="H13" s="11">
        <v>16743</v>
      </c>
      <c r="I13" s="11">
        <v>10559</v>
      </c>
      <c r="J13" s="11">
        <v>15736</v>
      </c>
      <c r="K13" s="11">
        <v>13539</v>
      </c>
      <c r="L13" s="11">
        <v>15175</v>
      </c>
    </row>
    <row r="14" spans="1:14" x14ac:dyDescent="0.3">
      <c r="A14" s="166"/>
      <c r="B14" s="10" t="s">
        <v>6</v>
      </c>
      <c r="C14" s="11">
        <v>0</v>
      </c>
      <c r="D14" s="11">
        <v>0</v>
      </c>
      <c r="E14" s="11">
        <v>0</v>
      </c>
      <c r="F14" s="11">
        <v>3405</v>
      </c>
      <c r="G14" s="11">
        <v>4058</v>
      </c>
      <c r="H14" s="11">
        <v>3147</v>
      </c>
      <c r="I14" s="11">
        <v>1126</v>
      </c>
      <c r="J14" s="11">
        <v>921</v>
      </c>
      <c r="K14" s="11">
        <v>2373</v>
      </c>
      <c r="L14" s="11">
        <v>909</v>
      </c>
    </row>
    <row r="15" spans="1:14" x14ac:dyDescent="0.3">
      <c r="A15" s="167" t="s">
        <v>4</v>
      </c>
      <c r="B15" s="60" t="s">
        <v>5</v>
      </c>
      <c r="C15" s="61">
        <f>C5+C7+C9+C11+C13</f>
        <v>30192</v>
      </c>
      <c r="D15" s="61">
        <f t="shared" ref="D15:J16" si="0">D5+D7+D9+D11+D13</f>
        <v>42619</v>
      </c>
      <c r="E15" s="61">
        <f t="shared" si="0"/>
        <v>48866</v>
      </c>
      <c r="F15" s="61">
        <f t="shared" si="0"/>
        <v>52534</v>
      </c>
      <c r="G15" s="61">
        <f t="shared" si="0"/>
        <v>49570</v>
      </c>
      <c r="H15" s="61">
        <f t="shared" si="0"/>
        <v>50847</v>
      </c>
      <c r="I15" s="61">
        <f t="shared" si="0"/>
        <v>35669</v>
      </c>
      <c r="J15" s="61">
        <f t="shared" si="0"/>
        <v>42682</v>
      </c>
      <c r="K15" s="61">
        <f t="shared" ref="K15:L15" si="1">K5+K7+K9+K11+K13</f>
        <v>41440</v>
      </c>
      <c r="L15" s="61">
        <f t="shared" si="1"/>
        <v>47651</v>
      </c>
    </row>
    <row r="16" spans="1:14" x14ac:dyDescent="0.3">
      <c r="A16" s="167"/>
      <c r="B16" s="60" t="s">
        <v>6</v>
      </c>
      <c r="C16" s="61">
        <f>C6+C8+C10+C12+C14</f>
        <v>75783</v>
      </c>
      <c r="D16" s="61">
        <f t="shared" si="0"/>
        <v>65068</v>
      </c>
      <c r="E16" s="61">
        <f t="shared" si="0"/>
        <v>58098</v>
      </c>
      <c r="F16" s="61">
        <f t="shared" si="0"/>
        <v>74285</v>
      </c>
      <c r="G16" s="61">
        <f t="shared" si="0"/>
        <v>60479</v>
      </c>
      <c r="H16" s="61">
        <f t="shared" si="0"/>
        <v>53177</v>
      </c>
      <c r="I16" s="61">
        <f t="shared" si="0"/>
        <v>59288</v>
      </c>
      <c r="J16" s="61">
        <f t="shared" si="0"/>
        <v>72438</v>
      </c>
      <c r="K16" s="61">
        <f t="shared" ref="K16:L16" si="2">K6+K8+K10+K12+K14</f>
        <v>84862</v>
      </c>
      <c r="L16" s="61">
        <f t="shared" si="2"/>
        <v>92014</v>
      </c>
    </row>
    <row r="17" spans="1:10" x14ac:dyDescent="0.3">
      <c r="A17" s="188" t="s">
        <v>131</v>
      </c>
      <c r="B17" s="188"/>
      <c r="C17" s="188"/>
      <c r="D17" s="12"/>
      <c r="E17" s="7"/>
      <c r="F17" s="7"/>
      <c r="G17" s="7"/>
      <c r="H17" s="7"/>
    </row>
    <row r="19" spans="1:10" x14ac:dyDescent="0.3">
      <c r="J19" s="106"/>
    </row>
  </sheetData>
  <mergeCells count="8">
    <mergeCell ref="A3:L3"/>
    <mergeCell ref="A17:C17"/>
    <mergeCell ref="A13:A14"/>
    <mergeCell ref="A7:A8"/>
    <mergeCell ref="A15:A16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activeCell="B10" sqref="B10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88" t="s">
        <v>91</v>
      </c>
      <c r="B1" s="88" t="s">
        <v>92</v>
      </c>
    </row>
    <row r="2" spans="1:2" x14ac:dyDescent="0.3">
      <c r="A2" s="110">
        <v>1</v>
      </c>
      <c r="B2" s="111" t="s">
        <v>93</v>
      </c>
    </row>
    <row r="3" spans="1:2" x14ac:dyDescent="0.3">
      <c r="A3" s="110">
        <v>2</v>
      </c>
      <c r="B3" s="111" t="s">
        <v>94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B39" sqref="B3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59"/>
  <sheetViews>
    <sheetView showGridLines="0" zoomScaleNormal="100" workbookViewId="0">
      <selection activeCell="C9" sqref="C9:E10"/>
    </sheetView>
  </sheetViews>
  <sheetFormatPr defaultRowHeight="14.4" x14ac:dyDescent="0.3"/>
  <cols>
    <col min="1" max="1" width="18.6640625" customWidth="1"/>
    <col min="2" max="2" width="21.44140625" customWidth="1"/>
    <col min="3" max="3" width="13.109375" customWidth="1"/>
    <col min="4" max="4" width="12.33203125" customWidth="1"/>
    <col min="5" max="5" width="17.6640625" customWidth="1"/>
    <col min="6" max="6" width="15.33203125" customWidth="1"/>
    <col min="7" max="7" width="14.44140625" customWidth="1"/>
    <col min="8" max="8" width="17" customWidth="1"/>
  </cols>
  <sheetData>
    <row r="3" spans="1:8" x14ac:dyDescent="0.3">
      <c r="A3" s="156" t="s">
        <v>164</v>
      </c>
      <c r="B3" s="156"/>
      <c r="C3" s="156"/>
      <c r="D3" s="156"/>
      <c r="E3" s="156"/>
      <c r="F3" s="156"/>
      <c r="G3" s="156"/>
      <c r="H3" s="156"/>
    </row>
    <row r="4" spans="1:8" ht="34.200000000000003" x14ac:dyDescent="0.3">
      <c r="A4" s="100" t="s">
        <v>79</v>
      </c>
      <c r="B4" s="101" t="s">
        <v>80</v>
      </c>
      <c r="C4" s="101" t="s">
        <v>99</v>
      </c>
      <c r="D4" s="101" t="s">
        <v>100</v>
      </c>
      <c r="E4" s="102" t="s">
        <v>101</v>
      </c>
      <c r="F4" s="101" t="s">
        <v>81</v>
      </c>
      <c r="G4" s="101" t="s">
        <v>82</v>
      </c>
      <c r="H4" s="101" t="s">
        <v>83</v>
      </c>
    </row>
    <row r="5" spans="1:8" x14ac:dyDescent="0.3">
      <c r="A5" s="157" t="s">
        <v>120</v>
      </c>
      <c r="B5" s="68" t="s">
        <v>85</v>
      </c>
      <c r="C5" s="69">
        <v>9.5489999999999995</v>
      </c>
      <c r="D5" s="69">
        <v>6.2101147000000001</v>
      </c>
      <c r="E5" s="70">
        <v>139.352</v>
      </c>
      <c r="F5" s="71">
        <f>D5/C5*1000</f>
        <v>650.34188920305792</v>
      </c>
      <c r="G5" s="69">
        <f>D5/E5*1000</f>
        <v>44.564230868591764</v>
      </c>
      <c r="H5" s="70">
        <f>F5/G5</f>
        <v>14.593360561315322</v>
      </c>
    </row>
    <row r="6" spans="1:8" x14ac:dyDescent="0.3">
      <c r="A6" s="158"/>
      <c r="B6" s="4" t="s">
        <v>84</v>
      </c>
      <c r="C6" s="93">
        <v>5.718</v>
      </c>
      <c r="D6" s="93">
        <v>2.8132944999999996</v>
      </c>
      <c r="E6" s="108">
        <v>78.257000000000005</v>
      </c>
      <c r="F6" s="109">
        <f t="shared" ref="F6:F9" si="0">D6/C6*1000</f>
        <v>492.00673312346964</v>
      </c>
      <c r="G6" s="93">
        <f t="shared" ref="G6:G9" si="1">D6/E6*1000</f>
        <v>35.949429444011386</v>
      </c>
      <c r="H6" s="108">
        <f t="shared" ref="H6:H9" si="2">F6/G6</f>
        <v>13.686079048618399</v>
      </c>
    </row>
    <row r="7" spans="1:8" x14ac:dyDescent="0.3">
      <c r="A7" s="158"/>
      <c r="B7" s="72" t="s">
        <v>89</v>
      </c>
      <c r="C7" s="73">
        <v>1.1299999999999999</v>
      </c>
      <c r="D7" s="73">
        <v>0.80619669999999999</v>
      </c>
      <c r="E7" s="74">
        <v>7.2430000000000003</v>
      </c>
      <c r="F7" s="75">
        <f t="shared" si="0"/>
        <v>713.44840707964613</v>
      </c>
      <c r="G7" s="73">
        <f t="shared" si="1"/>
        <v>111.30701366836945</v>
      </c>
      <c r="H7" s="74">
        <f t="shared" si="2"/>
        <v>6.409734513274338</v>
      </c>
    </row>
    <row r="8" spans="1:8" x14ac:dyDescent="0.3">
      <c r="A8" s="159"/>
      <c r="B8" s="151" t="s">
        <v>86</v>
      </c>
      <c r="C8" s="152">
        <f>C9-SUM(C5:C7)</f>
        <v>27.515999999999998</v>
      </c>
      <c r="D8" s="152">
        <f>D9-SUM(D5:D7)</f>
        <v>14.726183900000004</v>
      </c>
      <c r="E8" s="153">
        <f>E9-SUM(E5:E7)</f>
        <v>356.11800000000005</v>
      </c>
      <c r="F8" s="154">
        <f t="shared" si="0"/>
        <v>535.18621529292068</v>
      </c>
      <c r="G8" s="152">
        <f t="shared" si="1"/>
        <v>41.351978557669099</v>
      </c>
      <c r="H8" s="153">
        <f t="shared" si="2"/>
        <v>12.94221543829045</v>
      </c>
    </row>
    <row r="9" spans="1:8" x14ac:dyDescent="0.3">
      <c r="A9" s="80"/>
      <c r="B9" s="80" t="s">
        <v>4</v>
      </c>
      <c r="C9" s="81">
        <v>43.912999999999997</v>
      </c>
      <c r="D9" s="81">
        <v>24.555789800000003</v>
      </c>
      <c r="E9" s="82">
        <v>580.97</v>
      </c>
      <c r="F9" s="83">
        <f t="shared" si="0"/>
        <v>559.1918065265412</v>
      </c>
      <c r="G9" s="81">
        <f t="shared" si="1"/>
        <v>42.266880906070888</v>
      </c>
      <c r="H9" s="82">
        <f t="shared" si="2"/>
        <v>13.230023000022772</v>
      </c>
    </row>
    <row r="10" spans="1:8" x14ac:dyDescent="0.3">
      <c r="A10" s="84"/>
      <c r="B10" s="84" t="s">
        <v>87</v>
      </c>
      <c r="C10" s="112">
        <v>5.298640209141418E-3</v>
      </c>
      <c r="D10" s="112">
        <v>5.6974893907442035E-3</v>
      </c>
      <c r="E10" s="113">
        <v>9.0700930678632406E-3</v>
      </c>
      <c r="F10" s="85"/>
      <c r="G10" s="86"/>
      <c r="H10" s="87"/>
    </row>
    <row r="11" spans="1:8" x14ac:dyDescent="0.3">
      <c r="A11" s="160" t="s">
        <v>119</v>
      </c>
      <c r="B11" s="160"/>
      <c r="C11" s="160"/>
      <c r="D11" s="160"/>
      <c r="E11" s="160"/>
      <c r="F11" s="150"/>
    </row>
    <row r="14" spans="1:8" x14ac:dyDescent="0.3">
      <c r="A14" s="156" t="s">
        <v>157</v>
      </c>
      <c r="B14" s="156"/>
      <c r="C14" s="156"/>
      <c r="D14" s="156"/>
      <c r="E14" s="156"/>
      <c r="F14" s="156"/>
      <c r="G14" s="156"/>
      <c r="H14" s="156"/>
    </row>
    <row r="15" spans="1:8" ht="34.200000000000003" x14ac:dyDescent="0.3">
      <c r="A15" s="100" t="s">
        <v>79</v>
      </c>
      <c r="B15" s="101" t="s">
        <v>80</v>
      </c>
      <c r="C15" s="101" t="s">
        <v>99</v>
      </c>
      <c r="D15" s="101" t="s">
        <v>100</v>
      </c>
      <c r="E15" s="102" t="s">
        <v>101</v>
      </c>
      <c r="F15" s="101" t="s">
        <v>81</v>
      </c>
      <c r="G15" s="101" t="s">
        <v>82</v>
      </c>
      <c r="H15" s="101" t="s">
        <v>83</v>
      </c>
    </row>
    <row r="16" spans="1:8" x14ac:dyDescent="0.3">
      <c r="A16" s="157" t="s">
        <v>120</v>
      </c>
      <c r="B16" s="68" t="s">
        <v>89</v>
      </c>
      <c r="C16" s="69">
        <v>118.57599999999999</v>
      </c>
      <c r="D16" s="69">
        <v>24.651764799999988</v>
      </c>
      <c r="E16" s="70">
        <v>444.58199999999999</v>
      </c>
      <c r="F16" s="71">
        <f>D16/C16*1000</f>
        <v>207.89843475914171</v>
      </c>
      <c r="G16" s="69">
        <f>D16/E16*1000</f>
        <v>55.449309238790569</v>
      </c>
      <c r="H16" s="70">
        <f>F16/G16</f>
        <v>3.7493421940358922</v>
      </c>
    </row>
    <row r="17" spans="1:8" x14ac:dyDescent="0.3">
      <c r="A17" s="158"/>
      <c r="B17" s="4" t="s">
        <v>84</v>
      </c>
      <c r="C17" s="93">
        <v>58.860999999999997</v>
      </c>
      <c r="D17" s="93">
        <v>37.520303200000001</v>
      </c>
      <c r="E17" s="108">
        <v>595.75599999999997</v>
      </c>
      <c r="F17" s="109">
        <f t="shared" ref="F17:F21" si="3">D17/C17*1000</f>
        <v>637.43910568967578</v>
      </c>
      <c r="G17" s="93">
        <f t="shared" ref="G17:G21" si="4">D17/E17*1000</f>
        <v>62.979312335922771</v>
      </c>
      <c r="H17" s="108">
        <f t="shared" ref="H17:H21" si="5">F17/G17</f>
        <v>10.121404665228249</v>
      </c>
    </row>
    <row r="18" spans="1:8" x14ac:dyDescent="0.3">
      <c r="A18" s="158"/>
      <c r="B18" s="72" t="s">
        <v>90</v>
      </c>
      <c r="C18" s="73">
        <v>24.134</v>
      </c>
      <c r="D18" s="73">
        <v>6.7676544000000005</v>
      </c>
      <c r="E18" s="74">
        <v>299.11700000000002</v>
      </c>
      <c r="F18" s="75">
        <f t="shared" si="3"/>
        <v>280.41992210159941</v>
      </c>
      <c r="G18" s="73">
        <f t="shared" si="4"/>
        <v>22.625442218262418</v>
      </c>
      <c r="H18" s="74">
        <f t="shared" si="5"/>
        <v>12.394008452805172</v>
      </c>
    </row>
    <row r="19" spans="1:8" x14ac:dyDescent="0.3">
      <c r="A19" s="158"/>
      <c r="B19" s="4" t="s">
        <v>85</v>
      </c>
      <c r="C19" s="93">
        <v>21.167999999999999</v>
      </c>
      <c r="D19" s="93">
        <v>11.1410068</v>
      </c>
      <c r="E19" s="108">
        <v>183.52699999999999</v>
      </c>
      <c r="F19" s="109">
        <f t="shared" si="3"/>
        <v>526.31362433862444</v>
      </c>
      <c r="G19" s="93">
        <f t="shared" si="4"/>
        <v>60.705001443929234</v>
      </c>
      <c r="H19" s="108">
        <f t="shared" si="5"/>
        <v>8.6700207860922163</v>
      </c>
    </row>
    <row r="20" spans="1:8" x14ac:dyDescent="0.3">
      <c r="A20" s="159"/>
      <c r="B20" s="76" t="s">
        <v>86</v>
      </c>
      <c r="C20" s="77">
        <f>C21-SUM(C16:C19)</f>
        <v>136.52300000000002</v>
      </c>
      <c r="D20" s="77">
        <f>D21-SUM(D16:D19)</f>
        <v>85.228112799999977</v>
      </c>
      <c r="E20" s="78">
        <f>E21-SUM(E16:E19)</f>
        <v>1379.0909999999999</v>
      </c>
      <c r="F20" s="79">
        <f t="shared" si="3"/>
        <v>624.27658929264635</v>
      </c>
      <c r="G20" s="77">
        <f t="shared" si="4"/>
        <v>61.800209558325001</v>
      </c>
      <c r="H20" s="78">
        <f t="shared" si="5"/>
        <v>10.10152868014913</v>
      </c>
    </row>
    <row r="21" spans="1:8" x14ac:dyDescent="0.3">
      <c r="A21" s="80"/>
      <c r="B21" s="80" t="s">
        <v>4</v>
      </c>
      <c r="C21" s="81">
        <v>359.262</v>
      </c>
      <c r="D21" s="81">
        <v>165.30884199999997</v>
      </c>
      <c r="E21" s="82">
        <v>2902.0729999999999</v>
      </c>
      <c r="F21" s="83">
        <f t="shared" si="3"/>
        <v>460.13450350997317</v>
      </c>
      <c r="G21" s="81">
        <f t="shared" si="4"/>
        <v>56.962330720143832</v>
      </c>
      <c r="H21" s="82">
        <f t="shared" si="5"/>
        <v>8.07787352962462</v>
      </c>
    </row>
    <row r="22" spans="1:8" x14ac:dyDescent="0.3">
      <c r="A22" s="84"/>
      <c r="B22" s="84" t="s">
        <v>87</v>
      </c>
      <c r="C22" s="112">
        <v>9.8043657047893161E-3</v>
      </c>
      <c r="D22" s="112">
        <v>9.3500922369081311E-3</v>
      </c>
      <c r="E22" s="113">
        <v>1.2483983681976804E-2</v>
      </c>
      <c r="F22" s="85"/>
      <c r="G22" s="86"/>
      <c r="H22" s="87"/>
    </row>
    <row r="23" spans="1:8" x14ac:dyDescent="0.3">
      <c r="A23" s="160" t="s">
        <v>119</v>
      </c>
      <c r="B23" s="160"/>
      <c r="C23" s="160"/>
      <c r="D23" s="160"/>
      <c r="E23" s="160"/>
      <c r="F23" s="136"/>
    </row>
    <row r="26" spans="1:8" x14ac:dyDescent="0.3">
      <c r="A26" s="156" t="s">
        <v>147</v>
      </c>
      <c r="B26" s="156"/>
      <c r="C26" s="156"/>
      <c r="D26" s="156"/>
      <c r="E26" s="156"/>
      <c r="F26" s="156"/>
      <c r="G26" s="156"/>
      <c r="H26" s="156"/>
    </row>
    <row r="27" spans="1:8" ht="34.200000000000003" x14ac:dyDescent="0.3">
      <c r="A27" s="100" t="s">
        <v>79</v>
      </c>
      <c r="B27" s="101" t="s">
        <v>80</v>
      </c>
      <c r="C27" s="101" t="s">
        <v>99</v>
      </c>
      <c r="D27" s="101" t="s">
        <v>100</v>
      </c>
      <c r="E27" s="102" t="s">
        <v>101</v>
      </c>
      <c r="F27" s="101" t="s">
        <v>81</v>
      </c>
      <c r="G27" s="101" t="s">
        <v>82</v>
      </c>
      <c r="H27" s="101" t="s">
        <v>83</v>
      </c>
    </row>
    <row r="28" spans="1:8" x14ac:dyDescent="0.3">
      <c r="A28" s="157" t="s">
        <v>120</v>
      </c>
      <c r="B28" s="68" t="s">
        <v>89</v>
      </c>
      <c r="C28" s="69">
        <v>113.36799999999999</v>
      </c>
      <c r="D28" s="69">
        <v>28.959079899999995</v>
      </c>
      <c r="E28" s="70">
        <v>359.95299999999997</v>
      </c>
      <c r="F28" s="71">
        <f>D28/C28*1000</f>
        <v>255.44315768117985</v>
      </c>
      <c r="G28" s="69">
        <f>D28/E28*1000</f>
        <v>80.45239211785983</v>
      </c>
      <c r="H28" s="70">
        <f>F28/G28</f>
        <v>3.175084679980241</v>
      </c>
    </row>
    <row r="29" spans="1:8" x14ac:dyDescent="0.3">
      <c r="A29" s="158"/>
      <c r="B29" s="4" t="s">
        <v>84</v>
      </c>
      <c r="C29" s="93">
        <v>71.266999999999996</v>
      </c>
      <c r="D29" s="93">
        <v>42.333292899999996</v>
      </c>
      <c r="E29" s="108">
        <v>782.30399999999997</v>
      </c>
      <c r="F29" s="109">
        <f t="shared" ref="F29:F33" si="6">D29/C29*1000</f>
        <v>594.00975065598379</v>
      </c>
      <c r="G29" s="93">
        <f t="shared" ref="G29:G33" si="7">D29/E29*1000</f>
        <v>54.113609159610583</v>
      </c>
      <c r="H29" s="108">
        <f t="shared" ref="H29:H33" si="8">F29/G29</f>
        <v>10.977086168914084</v>
      </c>
    </row>
    <row r="30" spans="1:8" x14ac:dyDescent="0.3">
      <c r="A30" s="158"/>
      <c r="B30" s="72" t="s">
        <v>90</v>
      </c>
      <c r="C30" s="73">
        <v>34.030999999999999</v>
      </c>
      <c r="D30" s="73">
        <v>19.7520016</v>
      </c>
      <c r="E30" s="74">
        <v>445.60700000000003</v>
      </c>
      <c r="F30" s="75">
        <f t="shared" si="6"/>
        <v>580.41202433075728</v>
      </c>
      <c r="G30" s="73">
        <f t="shared" si="7"/>
        <v>44.326057714533206</v>
      </c>
      <c r="H30" s="74">
        <f t="shared" si="8"/>
        <v>13.094149451970264</v>
      </c>
    </row>
    <row r="31" spans="1:8" x14ac:dyDescent="0.3">
      <c r="A31" s="158"/>
      <c r="B31" s="4" t="s">
        <v>85</v>
      </c>
      <c r="C31" s="93">
        <v>25.573</v>
      </c>
      <c r="D31" s="93">
        <v>13.342357099999999</v>
      </c>
      <c r="E31" s="108">
        <v>231.703</v>
      </c>
      <c r="F31" s="109">
        <f t="shared" si="6"/>
        <v>521.73609275407648</v>
      </c>
      <c r="G31" s="93">
        <f t="shared" si="7"/>
        <v>57.583877204870021</v>
      </c>
      <c r="H31" s="108">
        <f t="shared" si="8"/>
        <v>9.0604543854846913</v>
      </c>
    </row>
    <row r="32" spans="1:8" x14ac:dyDescent="0.3">
      <c r="A32" s="159"/>
      <c r="B32" s="76" t="s">
        <v>86</v>
      </c>
      <c r="C32" s="77">
        <f>C33-SUM(C28:C31)</f>
        <v>144.648</v>
      </c>
      <c r="D32" s="77">
        <f>D33-SUM(D28:D31)</f>
        <v>59.801364000000007</v>
      </c>
      <c r="E32" s="78">
        <f>E33-SUM(E28:E31)</f>
        <v>1293.6529999999998</v>
      </c>
      <c r="F32" s="79">
        <f t="shared" si="6"/>
        <v>413.42682926829269</v>
      </c>
      <c r="G32" s="77">
        <f t="shared" si="7"/>
        <v>46.226742410831974</v>
      </c>
      <c r="H32" s="78">
        <f t="shared" si="8"/>
        <v>8.9434558376195987</v>
      </c>
    </row>
    <row r="33" spans="1:8" x14ac:dyDescent="0.3">
      <c r="A33" s="80"/>
      <c r="B33" s="80" t="s">
        <v>4</v>
      </c>
      <c r="C33" s="81">
        <v>388.887</v>
      </c>
      <c r="D33" s="81">
        <v>164.1880955</v>
      </c>
      <c r="E33" s="82">
        <v>3113.22</v>
      </c>
      <c r="F33" s="83">
        <f t="shared" si="6"/>
        <v>422.20001054290833</v>
      </c>
      <c r="G33" s="81">
        <f t="shared" si="7"/>
        <v>52.738995477351423</v>
      </c>
      <c r="H33" s="82">
        <f t="shared" si="8"/>
        <v>8.0054617408141695</v>
      </c>
    </row>
    <row r="34" spans="1:8" x14ac:dyDescent="0.3">
      <c r="A34" s="84"/>
      <c r="B34" s="84" t="s">
        <v>87</v>
      </c>
      <c r="C34" s="112">
        <v>1.1164948434961542E-2</v>
      </c>
      <c r="D34" s="112">
        <v>1.0489116996784538E-2</v>
      </c>
      <c r="E34" s="113">
        <v>1.3713900526342658E-2</v>
      </c>
      <c r="F34" s="85"/>
      <c r="G34" s="86"/>
      <c r="H34" s="87"/>
    </row>
    <row r="35" spans="1:8" x14ac:dyDescent="0.3">
      <c r="A35" s="160" t="s">
        <v>119</v>
      </c>
      <c r="B35" s="160"/>
      <c r="C35" s="160"/>
      <c r="D35" s="160"/>
      <c r="E35" s="160"/>
      <c r="F35" s="67"/>
    </row>
    <row r="38" spans="1:8" s="114" customFormat="1" ht="17.100000000000001" customHeight="1" x14ac:dyDescent="0.3">
      <c r="A38" s="156" t="s">
        <v>117</v>
      </c>
      <c r="B38" s="156"/>
      <c r="C38" s="156"/>
      <c r="D38" s="156"/>
      <c r="E38" s="156"/>
      <c r="F38" s="156"/>
      <c r="G38" s="156"/>
      <c r="H38" s="156"/>
    </row>
    <row r="39" spans="1:8" ht="39.75" customHeight="1" x14ac:dyDescent="0.3">
      <c r="A39" s="100" t="s">
        <v>79</v>
      </c>
      <c r="B39" s="101" t="s">
        <v>80</v>
      </c>
      <c r="C39" s="101" t="s">
        <v>99</v>
      </c>
      <c r="D39" s="101" t="s">
        <v>100</v>
      </c>
      <c r="E39" s="102" t="s">
        <v>101</v>
      </c>
      <c r="F39" s="101" t="s">
        <v>81</v>
      </c>
      <c r="G39" s="101" t="s">
        <v>82</v>
      </c>
      <c r="H39" s="101" t="s">
        <v>83</v>
      </c>
    </row>
    <row r="40" spans="1:8" x14ac:dyDescent="0.3">
      <c r="A40" s="157" t="s">
        <v>120</v>
      </c>
      <c r="B40" s="68" t="s">
        <v>89</v>
      </c>
      <c r="C40" s="69">
        <v>139.18600000000001</v>
      </c>
      <c r="D40" s="69">
        <v>35.811310499999998</v>
      </c>
      <c r="E40" s="70">
        <v>456.62400000000002</v>
      </c>
      <c r="F40" s="71">
        <f>D40/C40*1000</f>
        <v>257.29103861020502</v>
      </c>
      <c r="G40" s="69">
        <f>D40/E40*1000</f>
        <v>78.426255518763782</v>
      </c>
      <c r="H40" s="70">
        <f>F40/G40</f>
        <v>3.2806747805095342</v>
      </c>
    </row>
    <row r="41" spans="1:8" x14ac:dyDescent="0.3">
      <c r="A41" s="158"/>
      <c r="B41" s="4" t="s">
        <v>84</v>
      </c>
      <c r="C41" s="93">
        <v>66.55</v>
      </c>
      <c r="D41" s="93">
        <v>42.554471799999995</v>
      </c>
      <c r="E41" s="108">
        <v>789.27200000000005</v>
      </c>
      <c r="F41" s="109">
        <f t="shared" ref="F41:F45" si="9">D41/C41*1000</f>
        <v>639.43609015777599</v>
      </c>
      <c r="G41" s="93">
        <f t="shared" ref="G41:G45" si="10">D41/E41*1000</f>
        <v>53.916104714217653</v>
      </c>
      <c r="H41" s="108">
        <f t="shared" ref="H41:H45" si="11">F41/G41</f>
        <v>11.859834710743801</v>
      </c>
    </row>
    <row r="42" spans="1:8" x14ac:dyDescent="0.3">
      <c r="A42" s="158"/>
      <c r="B42" s="72" t="s">
        <v>90</v>
      </c>
      <c r="C42" s="73">
        <v>32.970999999999997</v>
      </c>
      <c r="D42" s="73">
        <v>27.908791300000001</v>
      </c>
      <c r="E42" s="74">
        <v>643.88</v>
      </c>
      <c r="F42" s="75">
        <f t="shared" si="9"/>
        <v>846.46481150101613</v>
      </c>
      <c r="G42" s="73">
        <f t="shared" si="10"/>
        <v>43.344709107287073</v>
      </c>
      <c r="H42" s="74">
        <f t="shared" si="11"/>
        <v>19.528676715901856</v>
      </c>
    </row>
    <row r="43" spans="1:8" x14ac:dyDescent="0.3">
      <c r="A43" s="158"/>
      <c r="B43" s="4" t="s">
        <v>85</v>
      </c>
      <c r="C43" s="93">
        <v>16.204000000000001</v>
      </c>
      <c r="D43" s="93">
        <v>9.3851447000000014</v>
      </c>
      <c r="E43" s="108">
        <v>161.36799999999999</v>
      </c>
      <c r="F43" s="109">
        <f t="shared" si="9"/>
        <v>579.1869106393483</v>
      </c>
      <c r="G43" s="93">
        <f t="shared" si="10"/>
        <v>58.15988733825791</v>
      </c>
      <c r="H43" s="108">
        <f t="shared" si="11"/>
        <v>9.9585287583312727</v>
      </c>
    </row>
    <row r="44" spans="1:8" x14ac:dyDescent="0.3">
      <c r="A44" s="159"/>
      <c r="B44" s="76" t="s">
        <v>86</v>
      </c>
      <c r="C44" s="77">
        <v>109.41399999999999</v>
      </c>
      <c r="D44" s="77">
        <v>51.15925110000002</v>
      </c>
      <c r="E44" s="78">
        <v>1166.0839999999998</v>
      </c>
      <c r="F44" s="79">
        <f t="shared" si="9"/>
        <v>467.57500045698015</v>
      </c>
      <c r="G44" s="77">
        <f t="shared" si="10"/>
        <v>43.872697935997778</v>
      </c>
      <c r="H44" s="78">
        <f t="shared" si="11"/>
        <v>10.657539254574367</v>
      </c>
    </row>
    <row r="45" spans="1:8" x14ac:dyDescent="0.3">
      <c r="A45" s="80"/>
      <c r="B45" s="80" t="s">
        <v>4</v>
      </c>
      <c r="C45" s="81">
        <f>SUM(C40:C44)</f>
        <v>364.32499999999999</v>
      </c>
      <c r="D45" s="81">
        <f>SUM(D40:D44)</f>
        <v>166.81896940000001</v>
      </c>
      <c r="E45" s="82">
        <f>SUM(E40:E44)</f>
        <v>3217.2280000000001</v>
      </c>
      <c r="F45" s="83">
        <f t="shared" si="9"/>
        <v>457.88504604405409</v>
      </c>
      <c r="G45" s="81">
        <f t="shared" si="10"/>
        <v>51.85177096556415</v>
      </c>
      <c r="H45" s="82">
        <f t="shared" si="11"/>
        <v>8.8306539490839224</v>
      </c>
    </row>
    <row r="46" spans="1:8" x14ac:dyDescent="0.3">
      <c r="A46" s="84"/>
      <c r="B46" s="84" t="s">
        <v>87</v>
      </c>
      <c r="C46" s="112">
        <v>1.1744339628024294E-2</v>
      </c>
      <c r="D46" s="112">
        <v>1.1745778195048663E-2</v>
      </c>
      <c r="E46" s="113">
        <v>1.533071678416016E-2</v>
      </c>
      <c r="F46" s="85"/>
      <c r="G46" s="86"/>
      <c r="H46" s="87"/>
    </row>
    <row r="47" spans="1:8" x14ac:dyDescent="0.3">
      <c r="A47" s="160" t="s">
        <v>119</v>
      </c>
      <c r="B47" s="160"/>
      <c r="C47" s="160"/>
      <c r="D47" s="160"/>
      <c r="E47" s="160"/>
      <c r="F47" s="67"/>
    </row>
    <row r="50" spans="1:8" s="114" customFormat="1" ht="17.100000000000001" customHeight="1" x14ac:dyDescent="0.3">
      <c r="A50" s="156" t="s">
        <v>88</v>
      </c>
      <c r="B50" s="156"/>
      <c r="C50" s="156"/>
      <c r="D50" s="156"/>
      <c r="E50" s="156"/>
      <c r="F50" s="156"/>
      <c r="G50" s="156"/>
      <c r="H50" s="156"/>
    </row>
    <row r="51" spans="1:8" ht="39.75" customHeight="1" x14ac:dyDescent="0.3">
      <c r="A51" s="100" t="s">
        <v>79</v>
      </c>
      <c r="B51" s="101" t="s">
        <v>80</v>
      </c>
      <c r="C51" s="101" t="s">
        <v>99</v>
      </c>
      <c r="D51" s="101" t="s">
        <v>100</v>
      </c>
      <c r="E51" s="102" t="s">
        <v>101</v>
      </c>
      <c r="F51" s="101" t="s">
        <v>81</v>
      </c>
      <c r="G51" s="101" t="s">
        <v>82</v>
      </c>
      <c r="H51" s="101" t="s">
        <v>83</v>
      </c>
    </row>
    <row r="52" spans="1:8" x14ac:dyDescent="0.3">
      <c r="A52" s="157" t="s">
        <v>121</v>
      </c>
      <c r="B52" s="68" t="s">
        <v>89</v>
      </c>
      <c r="C52" s="69">
        <v>143.38300000000001</v>
      </c>
      <c r="D52" s="69">
        <v>32.289920899999998</v>
      </c>
      <c r="E52" s="70">
        <v>550.80999999999995</v>
      </c>
      <c r="F52" s="71">
        <f>D52/C52*1000</f>
        <v>225.20048332089576</v>
      </c>
      <c r="G52" s="69">
        <f>D52/E52*1000</f>
        <v>58.622611971460216</v>
      </c>
      <c r="H52" s="70">
        <f>F52/G52</f>
        <v>3.8415293305343026</v>
      </c>
    </row>
    <row r="53" spans="1:8" x14ac:dyDescent="0.3">
      <c r="A53" s="158"/>
      <c r="B53" s="4" t="s">
        <v>84</v>
      </c>
      <c r="C53" s="93">
        <v>43.911000000000001</v>
      </c>
      <c r="D53" s="93">
        <v>23.3895254</v>
      </c>
      <c r="E53" s="108">
        <v>392.20699999999999</v>
      </c>
      <c r="F53" s="109">
        <f t="shared" ref="F53:F57" si="12">D53/C53*1000</f>
        <v>532.65754366787371</v>
      </c>
      <c r="G53" s="93">
        <f t="shared" ref="G53:G57" si="13">D53/E53*1000</f>
        <v>59.635665350184979</v>
      </c>
      <c r="H53" s="108">
        <f t="shared" ref="H53:H57" si="14">F53/G53</f>
        <v>8.9318621757646159</v>
      </c>
    </row>
    <row r="54" spans="1:8" x14ac:dyDescent="0.3">
      <c r="A54" s="158"/>
      <c r="B54" s="72" t="s">
        <v>90</v>
      </c>
      <c r="C54" s="73">
        <v>23.395</v>
      </c>
      <c r="D54" s="73">
        <v>17.273611799999994</v>
      </c>
      <c r="E54" s="74">
        <v>278.21899999999999</v>
      </c>
      <c r="F54" s="75">
        <f t="shared" si="12"/>
        <v>738.34630476597545</v>
      </c>
      <c r="G54" s="73">
        <f t="shared" si="13"/>
        <v>62.08638446691274</v>
      </c>
      <c r="H54" s="74">
        <f t="shared" si="14"/>
        <v>11.892241932036759</v>
      </c>
    </row>
    <row r="55" spans="1:8" x14ac:dyDescent="0.3">
      <c r="A55" s="158"/>
      <c r="B55" s="4" t="s">
        <v>85</v>
      </c>
      <c r="C55" s="93">
        <v>17.713000000000001</v>
      </c>
      <c r="D55" s="93">
        <v>10.140259199999997</v>
      </c>
      <c r="E55" s="108">
        <v>201.328</v>
      </c>
      <c r="F55" s="109">
        <f t="shared" si="12"/>
        <v>572.47553774064227</v>
      </c>
      <c r="G55" s="93">
        <f t="shared" si="13"/>
        <v>50.366860049272816</v>
      </c>
      <c r="H55" s="108">
        <f t="shared" si="14"/>
        <v>11.36611528256083</v>
      </c>
    </row>
    <row r="56" spans="1:8" x14ac:dyDescent="0.3">
      <c r="A56" s="159"/>
      <c r="B56" s="76" t="s">
        <v>86</v>
      </c>
      <c r="C56" s="77">
        <v>99.679000000000002</v>
      </c>
      <c r="D56" s="77">
        <v>47.673171500000024</v>
      </c>
      <c r="E56" s="78">
        <v>1035.5900000000001</v>
      </c>
      <c r="F56" s="79">
        <f t="shared" si="12"/>
        <v>478.26695191564943</v>
      </c>
      <c r="G56" s="77">
        <f t="shared" si="13"/>
        <v>46.034793209667932</v>
      </c>
      <c r="H56" s="78">
        <f t="shared" si="14"/>
        <v>10.38924949086568</v>
      </c>
    </row>
    <row r="57" spans="1:8" x14ac:dyDescent="0.3">
      <c r="A57" s="80"/>
      <c r="B57" s="80" t="s">
        <v>4</v>
      </c>
      <c r="C57" s="81">
        <f>SUM(C52:C56)</f>
        <v>328.08100000000002</v>
      </c>
      <c r="D57" s="81">
        <f>SUM(D52:D56)</f>
        <v>130.76648880000002</v>
      </c>
      <c r="E57" s="82">
        <f>SUM(E52:E56)</f>
        <v>2458.154</v>
      </c>
      <c r="F57" s="83">
        <f t="shared" si="12"/>
        <v>398.57988972235518</v>
      </c>
      <c r="G57" s="81">
        <f t="shared" si="13"/>
        <v>53.197028664599543</v>
      </c>
      <c r="H57" s="82">
        <f t="shared" si="14"/>
        <v>7.4925216638574001</v>
      </c>
    </row>
    <row r="58" spans="1:8" x14ac:dyDescent="0.3">
      <c r="A58" s="84"/>
      <c r="B58" s="84" t="s">
        <v>87</v>
      </c>
      <c r="C58" s="112">
        <v>1.1561979233680074E-2</v>
      </c>
      <c r="D58" s="112">
        <v>1.0256777684415831E-2</v>
      </c>
      <c r="E58" s="113">
        <v>1.2910349010101919E-2</v>
      </c>
      <c r="F58" s="85"/>
      <c r="G58" s="86"/>
      <c r="H58" s="87"/>
    </row>
    <row r="59" spans="1:8" x14ac:dyDescent="0.3">
      <c r="A59" s="160" t="s">
        <v>119</v>
      </c>
      <c r="B59" s="160"/>
      <c r="C59" s="160"/>
      <c r="D59" s="160"/>
      <c r="E59" s="160"/>
      <c r="F59" s="67"/>
    </row>
  </sheetData>
  <mergeCells count="15">
    <mergeCell ref="A23:E23"/>
    <mergeCell ref="A59:E59"/>
    <mergeCell ref="A38:H38"/>
    <mergeCell ref="A40:A44"/>
    <mergeCell ref="A47:E47"/>
    <mergeCell ref="A26:H26"/>
    <mergeCell ref="A28:A32"/>
    <mergeCell ref="A35:E35"/>
    <mergeCell ref="A50:H50"/>
    <mergeCell ref="A52:A56"/>
    <mergeCell ref="A3:H3"/>
    <mergeCell ref="A5:A8"/>
    <mergeCell ref="A11:E11"/>
    <mergeCell ref="A14:H14"/>
    <mergeCell ref="A16:A2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F1" activePane="topRight" state="frozen"/>
      <selection pane="topRight" activeCell="K5" sqref="K5:K8"/>
    </sheetView>
  </sheetViews>
  <sheetFormatPr defaultRowHeight="14.4" x14ac:dyDescent="0.3"/>
  <cols>
    <col min="1" max="1" width="25.44140625" customWidth="1"/>
  </cols>
  <sheetData>
    <row r="3" spans="1:11" s="114" customFormat="1" ht="17.100000000000001" customHeight="1" x14ac:dyDescent="0.3">
      <c r="A3" s="156" t="s">
        <v>158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114" customFormat="1" ht="17.100000000000001" customHeight="1" x14ac:dyDescent="0.3">
      <c r="A4" s="116"/>
      <c r="B4" s="107">
        <v>2010</v>
      </c>
      <c r="C4" s="107">
        <v>2011</v>
      </c>
      <c r="D4" s="107">
        <v>2012</v>
      </c>
      <c r="E4" s="107">
        <v>2013</v>
      </c>
      <c r="F4" s="107">
        <v>2014</v>
      </c>
      <c r="G4" s="107">
        <v>2015</v>
      </c>
      <c r="H4" s="107">
        <v>2016</v>
      </c>
      <c r="I4" s="107">
        <v>2017</v>
      </c>
      <c r="J4" s="107">
        <v>2018</v>
      </c>
      <c r="K4" s="144">
        <v>2019</v>
      </c>
    </row>
    <row r="5" spans="1:11" ht="42.75" customHeight="1" x14ac:dyDescent="0.3">
      <c r="A5" s="89" t="s">
        <v>155</v>
      </c>
      <c r="B5" s="137">
        <v>7.0994499999999983</v>
      </c>
      <c r="C5" s="137">
        <v>7.2283775000000015</v>
      </c>
      <c r="D5" s="137">
        <v>5.4843325000000034</v>
      </c>
      <c r="E5" s="137">
        <v>5.5484099999999996</v>
      </c>
      <c r="F5" s="137">
        <v>6.0535450000000015</v>
      </c>
      <c r="G5" s="137">
        <v>5.7629825000000015</v>
      </c>
      <c r="H5" s="138">
        <v>7.7842650000000004</v>
      </c>
      <c r="I5" s="138">
        <v>8.2208500000000004</v>
      </c>
      <c r="J5" s="138">
        <f>8269.7975/1000</f>
        <v>8.269797500000001</v>
      </c>
      <c r="K5" s="138">
        <v>9.1438225000000006</v>
      </c>
    </row>
    <row r="6" spans="1:11" x14ac:dyDescent="0.3">
      <c r="A6" s="139" t="s">
        <v>122</v>
      </c>
      <c r="B6" s="140">
        <f>B7-B5</f>
        <v>64.53396000000069</v>
      </c>
      <c r="C6" s="140">
        <f t="shared" ref="C6:J6" si="0">C7-C5</f>
        <v>59.78911500000023</v>
      </c>
      <c r="D6" s="140">
        <f t="shared" si="0"/>
        <v>60.69746000000017</v>
      </c>
      <c r="E6" s="140">
        <f t="shared" si="0"/>
        <v>60.10092250000033</v>
      </c>
      <c r="F6" s="140">
        <f t="shared" si="0"/>
        <v>56.209477500000119</v>
      </c>
      <c r="G6" s="140">
        <f t="shared" si="0"/>
        <v>59.203550000000156</v>
      </c>
      <c r="H6" s="140">
        <f t="shared" si="0"/>
        <v>59.584317499999905</v>
      </c>
      <c r="I6" s="140">
        <f t="shared" si="0"/>
        <v>61.153142500000058</v>
      </c>
      <c r="J6" s="140">
        <f t="shared" si="0"/>
        <v>62.679700000000103</v>
      </c>
      <c r="K6" s="140">
        <v>65.672922499999459</v>
      </c>
    </row>
    <row r="7" spans="1:11" x14ac:dyDescent="0.3">
      <c r="A7" s="141" t="s">
        <v>123</v>
      </c>
      <c r="B7" s="137">
        <v>71.633410000000694</v>
      </c>
      <c r="C7" s="137">
        <v>67.01749250000023</v>
      </c>
      <c r="D7" s="137">
        <v>66.181792500000171</v>
      </c>
      <c r="E7" s="137">
        <v>65.649332500000327</v>
      </c>
      <c r="F7" s="137">
        <v>62.263022500000119</v>
      </c>
      <c r="G7" s="137">
        <v>64.966532500000156</v>
      </c>
      <c r="H7" s="138">
        <v>67.368582499999903</v>
      </c>
      <c r="I7" s="138">
        <v>69.373992500000057</v>
      </c>
      <c r="J7" s="138">
        <v>70.949497500000106</v>
      </c>
      <c r="K7" s="138">
        <v>74.816744999999457</v>
      </c>
    </row>
    <row r="8" spans="1:11" x14ac:dyDescent="0.3">
      <c r="A8" s="142" t="s">
        <v>124</v>
      </c>
      <c r="B8" s="143">
        <v>4389.7539024999469</v>
      </c>
      <c r="C8" s="143">
        <v>4054.3311224999634</v>
      </c>
      <c r="D8" s="143">
        <v>3694.9760949999863</v>
      </c>
      <c r="E8" s="143">
        <v>3513.1972749999732</v>
      </c>
      <c r="F8" s="143">
        <v>3536.2398724999625</v>
      </c>
      <c r="G8" s="143">
        <v>3610.6925649999803</v>
      </c>
      <c r="H8" s="143">
        <v>3673.5592624999863</v>
      </c>
      <c r="I8" s="143">
        <v>3752.6738349998004</v>
      </c>
      <c r="J8" s="143">
        <v>3828.0211174997803</v>
      </c>
      <c r="K8" s="143">
        <v>3911.0299925000186</v>
      </c>
    </row>
    <row r="9" spans="1:11" ht="27.75" customHeight="1" x14ac:dyDescent="0.3">
      <c r="A9" s="89" t="s">
        <v>156</v>
      </c>
      <c r="B9" s="92">
        <f t="shared" ref="B9:I9" si="1">B5/B7</f>
        <v>9.9108083783808837E-2</v>
      </c>
      <c r="C9" s="92">
        <f t="shared" si="1"/>
        <v>0.10785807153259243</v>
      </c>
      <c r="D9" s="92">
        <f t="shared" si="1"/>
        <v>8.2867693557861694E-2</v>
      </c>
      <c r="E9" s="92">
        <f t="shared" si="1"/>
        <v>8.4515863127777757E-2</v>
      </c>
      <c r="F9" s="92">
        <f t="shared" si="1"/>
        <v>9.7225363577555041E-2</v>
      </c>
      <c r="G9" s="92">
        <f t="shared" si="1"/>
        <v>8.8706943071034119E-2</v>
      </c>
      <c r="H9" s="94">
        <f t="shared" si="1"/>
        <v>0.11554740668619548</v>
      </c>
      <c r="I9" s="94">
        <f t="shared" si="1"/>
        <v>0.11850045966433305</v>
      </c>
      <c r="J9" s="94">
        <f t="shared" ref="J9:K9" si="2">J5/J7</f>
        <v>0.11655892982187772</v>
      </c>
      <c r="K9" s="94">
        <f t="shared" si="2"/>
        <v>0.12221625653455075</v>
      </c>
    </row>
    <row r="10" spans="1:11" ht="22.8" x14ac:dyDescent="0.3">
      <c r="A10" s="90" t="s">
        <v>125</v>
      </c>
      <c r="B10" s="95">
        <f>B6/B7</f>
        <v>0.90089191621619114</v>
      </c>
      <c r="C10" s="95">
        <f t="shared" ref="C10:I10" si="3">C6/C7</f>
        <v>0.89214192846740759</v>
      </c>
      <c r="D10" s="95">
        <f t="shared" si="3"/>
        <v>0.91713230644213839</v>
      </c>
      <c r="E10" s="95">
        <f t="shared" si="3"/>
        <v>0.9154841368722223</v>
      </c>
      <c r="F10" s="95">
        <f t="shared" si="3"/>
        <v>0.90277463642244504</v>
      </c>
      <c r="G10" s="95">
        <f t="shared" si="3"/>
        <v>0.91129305692896589</v>
      </c>
      <c r="H10" s="95">
        <f t="shared" si="3"/>
        <v>0.88445259331380455</v>
      </c>
      <c r="I10" s="95">
        <f t="shared" si="3"/>
        <v>0.88149954033566702</v>
      </c>
      <c r="J10" s="95">
        <f t="shared" ref="J10:K10" si="4">J6/J7</f>
        <v>0.88344107017812223</v>
      </c>
      <c r="K10" s="95">
        <f t="shared" si="4"/>
        <v>0.8777837434654493</v>
      </c>
    </row>
    <row r="11" spans="1:11" x14ac:dyDescent="0.3">
      <c r="A11" s="162" t="s">
        <v>126</v>
      </c>
      <c r="B11" s="162"/>
      <c r="C11" s="162"/>
      <c r="D11" s="162"/>
      <c r="E11" s="162"/>
      <c r="F11" s="162"/>
      <c r="G11" s="162"/>
      <c r="H11" s="162"/>
    </row>
    <row r="12" spans="1:11" x14ac:dyDescent="0.3">
      <c r="A12" s="163" t="s">
        <v>77</v>
      </c>
      <c r="B12" s="163"/>
      <c r="C12" s="163"/>
      <c r="D12" s="163"/>
      <c r="E12" s="163"/>
      <c r="F12" s="163"/>
      <c r="G12" s="91"/>
      <c r="H12" s="91"/>
    </row>
    <row r="13" spans="1:11" ht="15" customHeight="1" x14ac:dyDescent="0.3">
      <c r="A13" s="161" t="s">
        <v>78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45"/>
    </row>
    <row r="14" spans="1:11" ht="21.75" customHeight="1" x14ac:dyDescent="0.3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45"/>
    </row>
    <row r="15" spans="1:11" ht="15" customHeight="1" x14ac:dyDescent="0.3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45"/>
    </row>
    <row r="16" spans="1:11" x14ac:dyDescent="0.3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45"/>
    </row>
    <row r="17" spans="1:11" x14ac:dyDescent="0.3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45"/>
    </row>
    <row r="18" spans="1:1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45"/>
    </row>
    <row r="19" spans="1:11" x14ac:dyDescent="0.3">
      <c r="A19" s="161"/>
      <c r="B19" s="164"/>
      <c r="C19" s="164"/>
      <c r="D19" s="164"/>
      <c r="E19" s="115"/>
      <c r="F19" s="115"/>
      <c r="G19" s="115"/>
      <c r="H19" s="115"/>
    </row>
    <row r="20" spans="1:11" x14ac:dyDescent="0.3">
      <c r="A20" s="161"/>
      <c r="B20" s="161"/>
      <c r="C20" s="161"/>
      <c r="D20" s="161"/>
      <c r="E20" s="161"/>
      <c r="F20" s="161"/>
      <c r="G20" s="161"/>
      <c r="H20" s="161"/>
    </row>
    <row r="21" spans="1:11" x14ac:dyDescent="0.3">
      <c r="A21" s="161"/>
      <c r="B21" s="161"/>
      <c r="C21" s="161"/>
      <c r="D21" s="161"/>
      <c r="E21" s="161"/>
      <c r="F21" s="161"/>
      <c r="G21" s="161"/>
      <c r="H21" s="161"/>
    </row>
    <row r="22" spans="1:11" x14ac:dyDescent="0.3">
      <c r="A22" s="161"/>
      <c r="B22" s="161"/>
      <c r="C22" s="161"/>
      <c r="D22" s="161"/>
      <c r="E22" s="161"/>
      <c r="F22" s="161"/>
      <c r="G22" s="161"/>
      <c r="H22" s="161"/>
    </row>
    <row r="23" spans="1:11" x14ac:dyDescent="0.3">
      <c r="A23" s="161"/>
      <c r="B23" s="161"/>
      <c r="C23" s="161"/>
      <c r="D23" s="161"/>
      <c r="E23" s="161"/>
      <c r="F23" s="161"/>
      <c r="G23" s="161"/>
      <c r="H23" s="161"/>
    </row>
    <row r="24" spans="1:11" x14ac:dyDescent="0.3">
      <c r="A24" s="161"/>
      <c r="B24" s="161"/>
      <c r="C24" s="161"/>
      <c r="D24" s="161"/>
      <c r="E24" s="161"/>
      <c r="F24" s="161"/>
      <c r="G24" s="161"/>
      <c r="H24" s="161"/>
    </row>
  </sheetData>
  <mergeCells count="8">
    <mergeCell ref="A3:K3"/>
    <mergeCell ref="A20:H21"/>
    <mergeCell ref="A22:H24"/>
    <mergeCell ref="A11:H11"/>
    <mergeCell ref="A13:J14"/>
    <mergeCell ref="A15:J18"/>
    <mergeCell ref="A12:F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58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2" customWidth="1"/>
    <col min="2" max="2" width="8.6640625" bestFit="1" customWidth="1"/>
    <col min="3" max="8" width="7.33203125" customWidth="1"/>
    <col min="9" max="9" width="11.33203125" customWidth="1"/>
    <col min="10" max="10" width="10.33203125" customWidth="1"/>
    <col min="11" max="11" width="8.6640625" bestFit="1" customWidth="1"/>
    <col min="12" max="12" width="10.6640625" bestFit="1" customWidth="1"/>
    <col min="13" max="17" width="6.109375" bestFit="1" customWidth="1"/>
    <col min="18" max="18" width="7.44140625" bestFit="1" customWidth="1"/>
  </cols>
  <sheetData>
    <row r="3" spans="1:8" x14ac:dyDescent="0.3">
      <c r="A3" s="169" t="s">
        <v>127</v>
      </c>
      <c r="B3" s="169"/>
      <c r="C3" s="169"/>
      <c r="D3" s="169"/>
      <c r="E3" s="169"/>
      <c r="F3" s="169"/>
      <c r="G3" s="169"/>
      <c r="H3" s="169"/>
    </row>
    <row r="4" spans="1:8" x14ac:dyDescent="0.3">
      <c r="A4" s="169" t="s">
        <v>163</v>
      </c>
      <c r="B4" s="169"/>
      <c r="C4" s="169"/>
      <c r="D4" s="169"/>
      <c r="E4" s="169"/>
      <c r="F4" s="169"/>
      <c r="G4" s="169"/>
      <c r="H4" s="169"/>
    </row>
    <row r="5" spans="1:8" x14ac:dyDescent="0.3">
      <c r="A5" s="118" t="s">
        <v>72</v>
      </c>
      <c r="B5" s="117"/>
      <c r="C5" s="117" t="s">
        <v>68</v>
      </c>
      <c r="D5" s="117" t="s">
        <v>69</v>
      </c>
      <c r="E5" s="117" t="s">
        <v>70</v>
      </c>
      <c r="F5" s="117" t="s">
        <v>71</v>
      </c>
      <c r="G5" s="117" t="s">
        <v>3</v>
      </c>
      <c r="H5" s="117" t="s">
        <v>4</v>
      </c>
    </row>
    <row r="6" spans="1:8" x14ac:dyDescent="0.3">
      <c r="A6" s="166" t="s">
        <v>26</v>
      </c>
      <c r="B6" s="4" t="s">
        <v>0</v>
      </c>
      <c r="C6" s="5">
        <v>0</v>
      </c>
      <c r="D6" s="5">
        <v>0</v>
      </c>
      <c r="E6" s="5">
        <v>8</v>
      </c>
      <c r="F6" s="5">
        <v>10</v>
      </c>
      <c r="G6" s="5">
        <v>6</v>
      </c>
      <c r="H6" s="6">
        <f>SUM(C6:G6)</f>
        <v>24</v>
      </c>
    </row>
    <row r="7" spans="1:8" x14ac:dyDescent="0.3">
      <c r="A7" s="166"/>
      <c r="B7" s="4" t="s">
        <v>1</v>
      </c>
      <c r="C7" s="5">
        <v>0</v>
      </c>
      <c r="D7" s="5">
        <v>0</v>
      </c>
      <c r="E7" s="5">
        <v>236</v>
      </c>
      <c r="F7" s="5">
        <v>247</v>
      </c>
      <c r="G7" s="5">
        <v>103</v>
      </c>
      <c r="H7" s="6">
        <f t="shared" ref="H7:H20" si="0">SUM(C7:G7)</f>
        <v>586</v>
      </c>
    </row>
    <row r="8" spans="1:8" x14ac:dyDescent="0.3">
      <c r="A8" s="166"/>
      <c r="B8" s="4" t="s">
        <v>2</v>
      </c>
      <c r="C8" s="5">
        <v>0</v>
      </c>
      <c r="D8" s="5">
        <v>0</v>
      </c>
      <c r="E8" s="5">
        <v>465</v>
      </c>
      <c r="F8" s="5">
        <v>453</v>
      </c>
      <c r="G8" s="5">
        <v>189</v>
      </c>
      <c r="H8" s="6">
        <f t="shared" si="0"/>
        <v>1107</v>
      </c>
    </row>
    <row r="9" spans="1:8" x14ac:dyDescent="0.3">
      <c r="A9" s="165" t="s">
        <v>27</v>
      </c>
      <c r="B9" s="7" t="s">
        <v>0</v>
      </c>
      <c r="C9" s="8">
        <v>2</v>
      </c>
      <c r="D9" s="8">
        <v>12</v>
      </c>
      <c r="E9" s="8">
        <v>48</v>
      </c>
      <c r="F9" s="8">
        <v>40</v>
      </c>
      <c r="G9" s="8">
        <v>9</v>
      </c>
      <c r="H9" s="9">
        <f t="shared" si="0"/>
        <v>111</v>
      </c>
    </row>
    <row r="10" spans="1:8" x14ac:dyDescent="0.3">
      <c r="A10" s="165"/>
      <c r="B10" s="7" t="s">
        <v>1</v>
      </c>
      <c r="C10" s="8">
        <v>155</v>
      </c>
      <c r="D10" s="8">
        <v>560</v>
      </c>
      <c r="E10" s="8">
        <v>1909</v>
      </c>
      <c r="F10" s="8">
        <v>902</v>
      </c>
      <c r="G10" s="8">
        <v>147</v>
      </c>
      <c r="H10" s="9">
        <f t="shared" si="0"/>
        <v>3673</v>
      </c>
    </row>
    <row r="11" spans="1:8" x14ac:dyDescent="0.3">
      <c r="A11" s="165"/>
      <c r="B11" s="7" t="s">
        <v>2</v>
      </c>
      <c r="C11" s="8">
        <v>314</v>
      </c>
      <c r="D11" s="8">
        <v>1124</v>
      </c>
      <c r="E11" s="8">
        <v>3600</v>
      </c>
      <c r="F11" s="8">
        <v>1718</v>
      </c>
      <c r="G11" s="8">
        <v>311</v>
      </c>
      <c r="H11" s="9">
        <f t="shared" si="0"/>
        <v>7067</v>
      </c>
    </row>
    <row r="12" spans="1:8" x14ac:dyDescent="0.3">
      <c r="A12" s="166" t="s">
        <v>28</v>
      </c>
      <c r="B12" s="4" t="s">
        <v>0</v>
      </c>
      <c r="C12" s="5">
        <v>2</v>
      </c>
      <c r="D12" s="5">
        <v>3</v>
      </c>
      <c r="E12" s="5">
        <v>12</v>
      </c>
      <c r="F12" s="5">
        <v>10</v>
      </c>
      <c r="G12" s="5">
        <v>5</v>
      </c>
      <c r="H12" s="6">
        <f t="shared" si="0"/>
        <v>32</v>
      </c>
    </row>
    <row r="13" spans="1:8" x14ac:dyDescent="0.3">
      <c r="A13" s="166"/>
      <c r="B13" s="4" t="s">
        <v>1</v>
      </c>
      <c r="C13" s="5">
        <v>306</v>
      </c>
      <c r="D13" s="5">
        <v>103</v>
      </c>
      <c r="E13" s="5">
        <v>297</v>
      </c>
      <c r="F13" s="5">
        <v>246</v>
      </c>
      <c r="G13" s="5">
        <v>87</v>
      </c>
      <c r="H13" s="6">
        <f t="shared" si="0"/>
        <v>1039</v>
      </c>
    </row>
    <row r="14" spans="1:8" x14ac:dyDescent="0.3">
      <c r="A14" s="166"/>
      <c r="B14" s="4" t="s">
        <v>2</v>
      </c>
      <c r="C14" s="5">
        <v>631</v>
      </c>
      <c r="D14" s="5">
        <v>235</v>
      </c>
      <c r="E14" s="5">
        <v>572</v>
      </c>
      <c r="F14" s="5">
        <v>450</v>
      </c>
      <c r="G14" s="5">
        <v>176</v>
      </c>
      <c r="H14" s="6">
        <f t="shared" si="0"/>
        <v>2064</v>
      </c>
    </row>
    <row r="15" spans="1:8" x14ac:dyDescent="0.3">
      <c r="A15" s="165" t="s">
        <v>29</v>
      </c>
      <c r="B15" s="7" t="s">
        <v>0</v>
      </c>
      <c r="C15" s="8">
        <v>2</v>
      </c>
      <c r="D15" s="8">
        <v>6</v>
      </c>
      <c r="E15" s="8">
        <v>39</v>
      </c>
      <c r="F15" s="8">
        <v>93</v>
      </c>
      <c r="G15" s="8">
        <v>17</v>
      </c>
      <c r="H15" s="9">
        <f t="shared" si="0"/>
        <v>157</v>
      </c>
    </row>
    <row r="16" spans="1:8" x14ac:dyDescent="0.3">
      <c r="A16" s="165"/>
      <c r="B16" s="7" t="s">
        <v>1</v>
      </c>
      <c r="C16" s="8">
        <v>402</v>
      </c>
      <c r="D16" s="8">
        <v>448</v>
      </c>
      <c r="E16" s="8">
        <v>1826</v>
      </c>
      <c r="F16" s="8">
        <v>2168</v>
      </c>
      <c r="G16" s="8">
        <v>245</v>
      </c>
      <c r="H16" s="9">
        <f t="shared" si="0"/>
        <v>5089</v>
      </c>
    </row>
    <row r="17" spans="1:8" x14ac:dyDescent="0.3">
      <c r="A17" s="165"/>
      <c r="B17" s="7" t="s">
        <v>2</v>
      </c>
      <c r="C17" s="8">
        <v>845</v>
      </c>
      <c r="D17" s="8">
        <v>881</v>
      </c>
      <c r="E17" s="8">
        <v>3594</v>
      </c>
      <c r="F17" s="8">
        <v>4092</v>
      </c>
      <c r="G17" s="8">
        <v>473</v>
      </c>
      <c r="H17" s="9">
        <f t="shared" si="0"/>
        <v>9885</v>
      </c>
    </row>
    <row r="18" spans="1:8" x14ac:dyDescent="0.3">
      <c r="A18" s="166" t="s">
        <v>30</v>
      </c>
      <c r="B18" s="4" t="s">
        <v>0</v>
      </c>
      <c r="C18" s="5">
        <v>2</v>
      </c>
      <c r="D18" s="5">
        <v>13</v>
      </c>
      <c r="E18" s="5">
        <v>30</v>
      </c>
      <c r="F18" s="5">
        <v>13</v>
      </c>
      <c r="G18" s="5">
        <v>6</v>
      </c>
      <c r="H18" s="6">
        <f t="shared" si="0"/>
        <v>64</v>
      </c>
    </row>
    <row r="19" spans="1:8" x14ac:dyDescent="0.3">
      <c r="A19" s="166"/>
      <c r="B19" s="4" t="s">
        <v>1</v>
      </c>
      <c r="C19" s="5">
        <v>76</v>
      </c>
      <c r="D19" s="5">
        <v>733</v>
      </c>
      <c r="E19" s="5">
        <v>498</v>
      </c>
      <c r="F19" s="5">
        <v>319</v>
      </c>
      <c r="G19" s="5">
        <v>86</v>
      </c>
      <c r="H19" s="6">
        <f t="shared" si="0"/>
        <v>1712</v>
      </c>
    </row>
    <row r="20" spans="1:8" x14ac:dyDescent="0.3">
      <c r="A20" s="166"/>
      <c r="B20" s="4" t="s">
        <v>2</v>
      </c>
      <c r="C20" s="5">
        <v>119</v>
      </c>
      <c r="D20" s="5">
        <v>1281</v>
      </c>
      <c r="E20" s="5">
        <v>921</v>
      </c>
      <c r="F20" s="5">
        <v>564</v>
      </c>
      <c r="G20" s="5">
        <v>150</v>
      </c>
      <c r="H20" s="6">
        <f t="shared" si="0"/>
        <v>3035</v>
      </c>
    </row>
    <row r="21" spans="1:8" x14ac:dyDescent="0.3">
      <c r="A21" s="167" t="s">
        <v>4</v>
      </c>
      <c r="B21" s="57" t="s">
        <v>0</v>
      </c>
      <c r="C21" s="56">
        <f>C6+C9+C12+C15+C18</f>
        <v>8</v>
      </c>
      <c r="D21" s="56">
        <f t="shared" ref="D21:H21" si="1">D6+D9+D12+D15+D18</f>
        <v>34</v>
      </c>
      <c r="E21" s="56">
        <f t="shared" si="1"/>
        <v>137</v>
      </c>
      <c r="F21" s="56">
        <f t="shared" si="1"/>
        <v>166</v>
      </c>
      <c r="G21" s="56">
        <f t="shared" si="1"/>
        <v>43</v>
      </c>
      <c r="H21" s="56">
        <f t="shared" si="1"/>
        <v>388</v>
      </c>
    </row>
    <row r="22" spans="1:8" x14ac:dyDescent="0.3">
      <c r="A22" s="167"/>
      <c r="B22" s="57" t="s">
        <v>1</v>
      </c>
      <c r="C22" s="56">
        <f t="shared" ref="C22:H22" si="2">C7+C10+C13+C16+C19</f>
        <v>939</v>
      </c>
      <c r="D22" s="56">
        <f t="shared" si="2"/>
        <v>1844</v>
      </c>
      <c r="E22" s="56">
        <f t="shared" si="2"/>
        <v>4766</v>
      </c>
      <c r="F22" s="56">
        <f t="shared" si="2"/>
        <v>3882</v>
      </c>
      <c r="G22" s="56">
        <f t="shared" si="2"/>
        <v>668</v>
      </c>
      <c r="H22" s="56">
        <f t="shared" si="2"/>
        <v>12099</v>
      </c>
    </row>
    <row r="23" spans="1:8" x14ac:dyDescent="0.3">
      <c r="A23" s="167"/>
      <c r="B23" s="57" t="s">
        <v>2</v>
      </c>
      <c r="C23" s="56">
        <f t="shared" ref="C23:H23" si="3">C8+C11+C14+C17+C20</f>
        <v>1909</v>
      </c>
      <c r="D23" s="56">
        <f t="shared" si="3"/>
        <v>3521</v>
      </c>
      <c r="E23" s="56">
        <f t="shared" si="3"/>
        <v>9152</v>
      </c>
      <c r="F23" s="56">
        <f t="shared" si="3"/>
        <v>7277</v>
      </c>
      <c r="G23" s="56">
        <f t="shared" si="3"/>
        <v>1299</v>
      </c>
      <c r="H23" s="56">
        <f t="shared" si="3"/>
        <v>23158</v>
      </c>
    </row>
    <row r="24" spans="1:8" x14ac:dyDescent="0.3">
      <c r="A24" s="168" t="s">
        <v>148</v>
      </c>
      <c r="B24" s="168"/>
      <c r="C24" s="168"/>
      <c r="D24" s="168"/>
      <c r="E24" s="168"/>
      <c r="F24" s="168"/>
      <c r="G24" s="105"/>
      <c r="H24" s="105"/>
    </row>
    <row r="27" spans="1:8" x14ac:dyDescent="0.3">
      <c r="A27" s="169" t="s">
        <v>127</v>
      </c>
      <c r="B27" s="169"/>
      <c r="C27" s="169"/>
      <c r="D27" s="169"/>
      <c r="E27" s="169"/>
      <c r="F27" s="169"/>
      <c r="G27" s="169"/>
      <c r="H27" s="169"/>
    </row>
    <row r="28" spans="1:8" x14ac:dyDescent="0.3">
      <c r="A28" s="169" t="s">
        <v>154</v>
      </c>
      <c r="B28" s="169"/>
      <c r="C28" s="169"/>
      <c r="D28" s="169"/>
      <c r="E28" s="169"/>
      <c r="F28" s="169"/>
      <c r="G28" s="169"/>
      <c r="H28" s="169"/>
    </row>
    <row r="29" spans="1:8" x14ac:dyDescent="0.3">
      <c r="A29" s="118" t="s">
        <v>72</v>
      </c>
      <c r="B29" s="117"/>
      <c r="C29" s="117" t="s">
        <v>68</v>
      </c>
      <c r="D29" s="117" t="s">
        <v>69</v>
      </c>
      <c r="E29" s="117" t="s">
        <v>70</v>
      </c>
      <c r="F29" s="117" t="s">
        <v>71</v>
      </c>
      <c r="G29" s="117" t="s">
        <v>3</v>
      </c>
      <c r="H29" s="117" t="s">
        <v>4</v>
      </c>
    </row>
    <row r="30" spans="1:8" x14ac:dyDescent="0.3">
      <c r="A30" s="166" t="s">
        <v>26</v>
      </c>
      <c r="B30" s="4" t="s">
        <v>0</v>
      </c>
      <c r="C30" s="5">
        <v>0</v>
      </c>
      <c r="D30" s="5">
        <v>0</v>
      </c>
      <c r="E30" s="5">
        <v>8</v>
      </c>
      <c r="F30" s="5">
        <v>10</v>
      </c>
      <c r="G30" s="5">
        <v>6</v>
      </c>
      <c r="H30" s="6">
        <f>SUM(C30:G30)</f>
        <v>24</v>
      </c>
    </row>
    <row r="31" spans="1:8" x14ac:dyDescent="0.3">
      <c r="A31" s="166"/>
      <c r="B31" s="4" t="s">
        <v>1</v>
      </c>
      <c r="C31" s="5">
        <v>0</v>
      </c>
      <c r="D31" s="5">
        <v>0</v>
      </c>
      <c r="E31" s="5">
        <v>236</v>
      </c>
      <c r="F31" s="5">
        <v>247</v>
      </c>
      <c r="G31" s="5">
        <v>103</v>
      </c>
      <c r="H31" s="6">
        <f t="shared" ref="H31:H44" si="4">SUM(C31:G31)</f>
        <v>586</v>
      </c>
    </row>
    <row r="32" spans="1:8" x14ac:dyDescent="0.3">
      <c r="A32" s="166"/>
      <c r="B32" s="4" t="s">
        <v>2</v>
      </c>
      <c r="C32" s="5">
        <v>0</v>
      </c>
      <c r="D32" s="5">
        <v>0</v>
      </c>
      <c r="E32" s="5">
        <v>465</v>
      </c>
      <c r="F32" s="5">
        <v>453</v>
      </c>
      <c r="G32" s="5">
        <v>189</v>
      </c>
      <c r="H32" s="6">
        <f t="shared" si="4"/>
        <v>1107</v>
      </c>
    </row>
    <row r="33" spans="1:8" x14ac:dyDescent="0.3">
      <c r="A33" s="165" t="s">
        <v>27</v>
      </c>
      <c r="B33" s="7" t="s">
        <v>0</v>
      </c>
      <c r="C33" s="8">
        <v>2</v>
      </c>
      <c r="D33" s="8">
        <v>13</v>
      </c>
      <c r="E33" s="8">
        <v>47</v>
      </c>
      <c r="F33" s="8">
        <v>41</v>
      </c>
      <c r="G33" s="8">
        <v>7</v>
      </c>
      <c r="H33" s="9">
        <f t="shared" si="4"/>
        <v>110</v>
      </c>
    </row>
    <row r="34" spans="1:8" x14ac:dyDescent="0.3">
      <c r="A34" s="165"/>
      <c r="B34" s="7" t="s">
        <v>1</v>
      </c>
      <c r="C34" s="8">
        <v>155</v>
      </c>
      <c r="D34" s="8">
        <v>572</v>
      </c>
      <c r="E34" s="8">
        <v>1867</v>
      </c>
      <c r="F34" s="8">
        <v>909</v>
      </c>
      <c r="G34" s="8">
        <v>111</v>
      </c>
      <c r="H34" s="9">
        <f t="shared" si="4"/>
        <v>3614</v>
      </c>
    </row>
    <row r="35" spans="1:8" x14ac:dyDescent="0.3">
      <c r="A35" s="165"/>
      <c r="B35" s="7" t="s">
        <v>2</v>
      </c>
      <c r="C35" s="8">
        <v>314</v>
      </c>
      <c r="D35" s="8">
        <v>1145</v>
      </c>
      <c r="E35" s="8">
        <v>3546</v>
      </c>
      <c r="F35" s="8">
        <v>1734</v>
      </c>
      <c r="G35" s="8">
        <v>216</v>
      </c>
      <c r="H35" s="9">
        <f t="shared" si="4"/>
        <v>6955</v>
      </c>
    </row>
    <row r="36" spans="1:8" x14ac:dyDescent="0.3">
      <c r="A36" s="166" t="s">
        <v>28</v>
      </c>
      <c r="B36" s="4" t="s">
        <v>0</v>
      </c>
      <c r="C36" s="5">
        <v>2</v>
      </c>
      <c r="D36" s="5">
        <v>3</v>
      </c>
      <c r="E36" s="5">
        <v>11</v>
      </c>
      <c r="F36" s="5">
        <v>12</v>
      </c>
      <c r="G36" s="5">
        <v>4</v>
      </c>
      <c r="H36" s="6">
        <f t="shared" si="4"/>
        <v>32</v>
      </c>
    </row>
    <row r="37" spans="1:8" x14ac:dyDescent="0.3">
      <c r="A37" s="166"/>
      <c r="B37" s="4" t="s">
        <v>1</v>
      </c>
      <c r="C37" s="5">
        <v>306</v>
      </c>
      <c r="D37" s="5">
        <v>101</v>
      </c>
      <c r="E37" s="5">
        <v>260</v>
      </c>
      <c r="F37" s="5">
        <v>274</v>
      </c>
      <c r="G37" s="5">
        <v>71</v>
      </c>
      <c r="H37" s="6">
        <f t="shared" si="4"/>
        <v>1012</v>
      </c>
    </row>
    <row r="38" spans="1:8" x14ac:dyDescent="0.3">
      <c r="A38" s="166"/>
      <c r="B38" s="4" t="s">
        <v>2</v>
      </c>
      <c r="C38" s="5">
        <v>631</v>
      </c>
      <c r="D38" s="5">
        <v>231</v>
      </c>
      <c r="E38" s="5">
        <v>523</v>
      </c>
      <c r="F38" s="5">
        <v>506</v>
      </c>
      <c r="G38" s="5">
        <v>144</v>
      </c>
      <c r="H38" s="6">
        <f t="shared" si="4"/>
        <v>2035</v>
      </c>
    </row>
    <row r="39" spans="1:8" x14ac:dyDescent="0.3">
      <c r="A39" s="165" t="s">
        <v>29</v>
      </c>
      <c r="B39" s="7" t="s">
        <v>0</v>
      </c>
      <c r="C39" s="8">
        <v>2</v>
      </c>
      <c r="D39" s="8">
        <v>6</v>
      </c>
      <c r="E39" s="8">
        <v>38</v>
      </c>
      <c r="F39" s="8">
        <v>95</v>
      </c>
      <c r="G39" s="8">
        <v>17</v>
      </c>
      <c r="H39" s="9">
        <f t="shared" si="4"/>
        <v>158</v>
      </c>
    </row>
    <row r="40" spans="1:8" x14ac:dyDescent="0.3">
      <c r="A40" s="165"/>
      <c r="B40" s="7" t="s">
        <v>1</v>
      </c>
      <c r="C40" s="8">
        <v>402</v>
      </c>
      <c r="D40" s="8">
        <v>448</v>
      </c>
      <c r="E40" s="8">
        <v>1816</v>
      </c>
      <c r="F40" s="8">
        <v>2192</v>
      </c>
      <c r="G40" s="8">
        <v>243</v>
      </c>
      <c r="H40" s="9">
        <f t="shared" si="4"/>
        <v>5101</v>
      </c>
    </row>
    <row r="41" spans="1:8" x14ac:dyDescent="0.3">
      <c r="A41" s="165"/>
      <c r="B41" s="7" t="s">
        <v>2</v>
      </c>
      <c r="C41" s="8">
        <v>845</v>
      </c>
      <c r="D41" s="8">
        <v>881</v>
      </c>
      <c r="E41" s="8">
        <v>3574</v>
      </c>
      <c r="F41" s="8">
        <v>4137</v>
      </c>
      <c r="G41" s="8">
        <v>468</v>
      </c>
      <c r="H41" s="9">
        <f t="shared" si="4"/>
        <v>9905</v>
      </c>
    </row>
    <row r="42" spans="1:8" x14ac:dyDescent="0.3">
      <c r="A42" s="166" t="s">
        <v>30</v>
      </c>
      <c r="B42" s="4" t="s">
        <v>0</v>
      </c>
      <c r="C42" s="5">
        <v>2</v>
      </c>
      <c r="D42" s="5">
        <v>13</v>
      </c>
      <c r="E42" s="5">
        <v>30</v>
      </c>
      <c r="F42" s="5">
        <v>12</v>
      </c>
      <c r="G42" s="5">
        <v>6</v>
      </c>
      <c r="H42" s="6">
        <f t="shared" si="4"/>
        <v>63</v>
      </c>
    </row>
    <row r="43" spans="1:8" x14ac:dyDescent="0.3">
      <c r="A43" s="166"/>
      <c r="B43" s="4" t="s">
        <v>1</v>
      </c>
      <c r="C43" s="5">
        <v>76</v>
      </c>
      <c r="D43" s="5">
        <v>718</v>
      </c>
      <c r="E43" s="5">
        <v>498</v>
      </c>
      <c r="F43" s="5">
        <v>315</v>
      </c>
      <c r="G43" s="5">
        <v>86</v>
      </c>
      <c r="H43" s="6">
        <f t="shared" si="4"/>
        <v>1693</v>
      </c>
    </row>
    <row r="44" spans="1:8" x14ac:dyDescent="0.3">
      <c r="A44" s="166"/>
      <c r="B44" s="4" t="s">
        <v>2</v>
      </c>
      <c r="C44" s="5">
        <v>119</v>
      </c>
      <c r="D44" s="5">
        <v>1258</v>
      </c>
      <c r="E44" s="5">
        <v>921</v>
      </c>
      <c r="F44" s="5">
        <v>556</v>
      </c>
      <c r="G44" s="5">
        <v>150</v>
      </c>
      <c r="H44" s="6">
        <f t="shared" si="4"/>
        <v>3004</v>
      </c>
    </row>
    <row r="45" spans="1:8" x14ac:dyDescent="0.3">
      <c r="A45" s="167" t="s">
        <v>4</v>
      </c>
      <c r="B45" s="57" t="s">
        <v>0</v>
      </c>
      <c r="C45" s="56">
        <f>C30+C33+C36+C39+C42</f>
        <v>8</v>
      </c>
      <c r="D45" s="56">
        <f t="shared" ref="D45:H45" si="5">D30+D33+D36+D39+D42</f>
        <v>35</v>
      </c>
      <c r="E45" s="56">
        <f t="shared" si="5"/>
        <v>134</v>
      </c>
      <c r="F45" s="56">
        <f t="shared" si="5"/>
        <v>170</v>
      </c>
      <c r="G45" s="56">
        <f t="shared" si="5"/>
        <v>40</v>
      </c>
      <c r="H45" s="56">
        <f t="shared" si="5"/>
        <v>387</v>
      </c>
    </row>
    <row r="46" spans="1:8" x14ac:dyDescent="0.3">
      <c r="A46" s="167"/>
      <c r="B46" s="57" t="s">
        <v>1</v>
      </c>
      <c r="C46" s="56">
        <f t="shared" ref="C46:H46" si="6">C31+C34+C37+C40+C43</f>
        <v>939</v>
      </c>
      <c r="D46" s="56">
        <f t="shared" si="6"/>
        <v>1839</v>
      </c>
      <c r="E46" s="56">
        <f t="shared" si="6"/>
        <v>4677</v>
      </c>
      <c r="F46" s="56">
        <f t="shared" si="6"/>
        <v>3937</v>
      </c>
      <c r="G46" s="56">
        <f t="shared" si="6"/>
        <v>614</v>
      </c>
      <c r="H46" s="56">
        <f t="shared" si="6"/>
        <v>12006</v>
      </c>
    </row>
    <row r="47" spans="1:8" x14ac:dyDescent="0.3">
      <c r="A47" s="167"/>
      <c r="B47" s="57" t="s">
        <v>2</v>
      </c>
      <c r="C47" s="56">
        <f t="shared" ref="C47:H47" si="7">C32+C35+C38+C41+C44</f>
        <v>1909</v>
      </c>
      <c r="D47" s="56">
        <f t="shared" si="7"/>
        <v>3515</v>
      </c>
      <c r="E47" s="56">
        <f t="shared" si="7"/>
        <v>9029</v>
      </c>
      <c r="F47" s="56">
        <f t="shared" si="7"/>
        <v>7386</v>
      </c>
      <c r="G47" s="56">
        <f t="shared" si="7"/>
        <v>1167</v>
      </c>
      <c r="H47" s="56">
        <f t="shared" si="7"/>
        <v>23006</v>
      </c>
    </row>
    <row r="48" spans="1:8" x14ac:dyDescent="0.3">
      <c r="A48" s="168" t="s">
        <v>148</v>
      </c>
      <c r="B48" s="168"/>
      <c r="C48" s="168"/>
      <c r="D48" s="168"/>
      <c r="E48" s="168"/>
      <c r="F48" s="168"/>
      <c r="G48" s="105"/>
      <c r="H48" s="105"/>
    </row>
    <row r="51" spans="1:8" x14ac:dyDescent="0.3">
      <c r="A51" s="169" t="s">
        <v>127</v>
      </c>
      <c r="B51" s="169"/>
      <c r="C51" s="169"/>
      <c r="D51" s="169"/>
      <c r="E51" s="169"/>
      <c r="F51" s="169"/>
      <c r="G51" s="169"/>
      <c r="H51" s="169"/>
    </row>
    <row r="52" spans="1:8" x14ac:dyDescent="0.3">
      <c r="A52" s="169" t="s">
        <v>146</v>
      </c>
      <c r="B52" s="169"/>
      <c r="C52" s="169"/>
      <c r="D52" s="169"/>
      <c r="E52" s="169"/>
      <c r="F52" s="169"/>
      <c r="G52" s="169"/>
      <c r="H52" s="169"/>
    </row>
    <row r="53" spans="1:8" x14ac:dyDescent="0.3">
      <c r="A53" s="118" t="s">
        <v>72</v>
      </c>
      <c r="B53" s="117"/>
      <c r="C53" s="117" t="s">
        <v>68</v>
      </c>
      <c r="D53" s="117" t="s">
        <v>69</v>
      </c>
      <c r="E53" s="117" t="s">
        <v>70</v>
      </c>
      <c r="F53" s="117" t="s">
        <v>71</v>
      </c>
      <c r="G53" s="117" t="s">
        <v>3</v>
      </c>
      <c r="H53" s="117" t="s">
        <v>4</v>
      </c>
    </row>
    <row r="54" spans="1:8" x14ac:dyDescent="0.3">
      <c r="A54" s="166" t="s">
        <v>26</v>
      </c>
      <c r="B54" s="4" t="s">
        <v>0</v>
      </c>
      <c r="C54" s="5">
        <v>0</v>
      </c>
      <c r="D54" s="5">
        <v>0</v>
      </c>
      <c r="E54" s="5">
        <v>8</v>
      </c>
      <c r="F54" s="5">
        <v>11</v>
      </c>
      <c r="G54" s="5">
        <v>5</v>
      </c>
      <c r="H54" s="6">
        <f>SUM(C54:G54)</f>
        <v>24</v>
      </c>
    </row>
    <row r="55" spans="1:8" x14ac:dyDescent="0.3">
      <c r="A55" s="166"/>
      <c r="B55" s="4" t="s">
        <v>1</v>
      </c>
      <c r="C55" s="5">
        <v>0</v>
      </c>
      <c r="D55" s="5">
        <v>0</v>
      </c>
      <c r="E55" s="5">
        <v>236</v>
      </c>
      <c r="F55" s="5">
        <v>257</v>
      </c>
      <c r="G55" s="5">
        <v>95</v>
      </c>
      <c r="H55" s="6">
        <f t="shared" ref="H55:H68" si="8">SUM(C55:G55)</f>
        <v>588</v>
      </c>
    </row>
    <row r="56" spans="1:8" x14ac:dyDescent="0.3">
      <c r="A56" s="166"/>
      <c r="B56" s="4" t="s">
        <v>2</v>
      </c>
      <c r="C56" s="5">
        <v>0</v>
      </c>
      <c r="D56" s="5">
        <v>0</v>
      </c>
      <c r="E56" s="5">
        <v>465</v>
      </c>
      <c r="F56" s="5">
        <v>469</v>
      </c>
      <c r="G56" s="5">
        <v>178</v>
      </c>
      <c r="H56" s="6">
        <f t="shared" si="8"/>
        <v>1112</v>
      </c>
    </row>
    <row r="57" spans="1:8" x14ac:dyDescent="0.3">
      <c r="A57" s="165" t="s">
        <v>27</v>
      </c>
      <c r="B57" s="7" t="s">
        <v>0</v>
      </c>
      <c r="C57" s="8">
        <v>2</v>
      </c>
      <c r="D57" s="8">
        <v>13</v>
      </c>
      <c r="E57" s="8">
        <v>45</v>
      </c>
      <c r="F57" s="8">
        <v>45</v>
      </c>
      <c r="G57" s="8">
        <v>7</v>
      </c>
      <c r="H57" s="9">
        <f t="shared" si="8"/>
        <v>112</v>
      </c>
    </row>
    <row r="58" spans="1:8" x14ac:dyDescent="0.3">
      <c r="A58" s="165"/>
      <c r="B58" s="7" t="s">
        <v>1</v>
      </c>
      <c r="C58" s="8">
        <v>155</v>
      </c>
      <c r="D58" s="8">
        <v>528</v>
      </c>
      <c r="E58" s="8">
        <v>1763</v>
      </c>
      <c r="F58" s="8">
        <v>1045</v>
      </c>
      <c r="G58" s="8">
        <v>124</v>
      </c>
      <c r="H58" s="9">
        <f t="shared" si="8"/>
        <v>3615</v>
      </c>
    </row>
    <row r="59" spans="1:8" x14ac:dyDescent="0.3">
      <c r="A59" s="165"/>
      <c r="B59" s="7" t="s">
        <v>2</v>
      </c>
      <c r="C59" s="8">
        <v>314</v>
      </c>
      <c r="D59" s="8">
        <v>1035</v>
      </c>
      <c r="E59" s="8">
        <v>3304</v>
      </c>
      <c r="F59" s="8">
        <v>2004</v>
      </c>
      <c r="G59" s="8">
        <v>239</v>
      </c>
      <c r="H59" s="9">
        <f t="shared" si="8"/>
        <v>6896</v>
      </c>
    </row>
    <row r="60" spans="1:8" x14ac:dyDescent="0.3">
      <c r="A60" s="166" t="s">
        <v>28</v>
      </c>
      <c r="B60" s="4" t="s">
        <v>0</v>
      </c>
      <c r="C60" s="5">
        <v>2</v>
      </c>
      <c r="D60" s="5">
        <v>3</v>
      </c>
      <c r="E60" s="5">
        <v>11</v>
      </c>
      <c r="F60" s="5">
        <v>12</v>
      </c>
      <c r="G60" s="5">
        <v>4</v>
      </c>
      <c r="H60" s="6">
        <f t="shared" si="8"/>
        <v>32</v>
      </c>
    </row>
    <row r="61" spans="1:8" x14ac:dyDescent="0.3">
      <c r="A61" s="166"/>
      <c r="B61" s="4" t="s">
        <v>1</v>
      </c>
      <c r="C61" s="5">
        <v>306</v>
      </c>
      <c r="D61" s="5">
        <v>94</v>
      </c>
      <c r="E61" s="5">
        <v>260</v>
      </c>
      <c r="F61" s="5">
        <v>255</v>
      </c>
      <c r="G61" s="5">
        <v>71</v>
      </c>
      <c r="H61" s="6">
        <f t="shared" si="8"/>
        <v>986</v>
      </c>
    </row>
    <row r="62" spans="1:8" x14ac:dyDescent="0.3">
      <c r="A62" s="166"/>
      <c r="B62" s="4" t="s">
        <v>2</v>
      </c>
      <c r="C62" s="5">
        <v>631</v>
      </c>
      <c r="D62" s="5">
        <v>206</v>
      </c>
      <c r="E62" s="5">
        <v>523</v>
      </c>
      <c r="F62" s="5">
        <v>475</v>
      </c>
      <c r="G62" s="5">
        <v>144</v>
      </c>
      <c r="H62" s="6">
        <f t="shared" si="8"/>
        <v>1979</v>
      </c>
    </row>
    <row r="63" spans="1:8" x14ac:dyDescent="0.3">
      <c r="A63" s="165" t="s">
        <v>29</v>
      </c>
      <c r="B63" s="7" t="s">
        <v>0</v>
      </c>
      <c r="C63" s="8">
        <v>2</v>
      </c>
      <c r="D63" s="8">
        <v>5</v>
      </c>
      <c r="E63" s="8">
        <v>38</v>
      </c>
      <c r="F63" s="8">
        <v>97</v>
      </c>
      <c r="G63" s="8">
        <v>18</v>
      </c>
      <c r="H63" s="9">
        <f t="shared" si="8"/>
        <v>160</v>
      </c>
    </row>
    <row r="64" spans="1:8" x14ac:dyDescent="0.3">
      <c r="A64" s="165"/>
      <c r="B64" s="7" t="s">
        <v>1</v>
      </c>
      <c r="C64" s="8">
        <v>402</v>
      </c>
      <c r="D64" s="8">
        <v>392</v>
      </c>
      <c r="E64" s="8">
        <v>1819</v>
      </c>
      <c r="F64" s="8">
        <v>2226</v>
      </c>
      <c r="G64" s="8">
        <v>234</v>
      </c>
      <c r="H64" s="9">
        <f t="shared" si="8"/>
        <v>5073</v>
      </c>
    </row>
    <row r="65" spans="1:8" x14ac:dyDescent="0.3">
      <c r="A65" s="165"/>
      <c r="B65" s="7" t="s">
        <v>2</v>
      </c>
      <c r="C65" s="8">
        <v>845</v>
      </c>
      <c r="D65" s="8">
        <v>769</v>
      </c>
      <c r="E65" s="8">
        <v>3580</v>
      </c>
      <c r="F65" s="8">
        <v>4187</v>
      </c>
      <c r="G65" s="8">
        <v>454</v>
      </c>
      <c r="H65" s="9">
        <f t="shared" si="8"/>
        <v>9835</v>
      </c>
    </row>
    <row r="66" spans="1:8" x14ac:dyDescent="0.3">
      <c r="A66" s="166" t="s">
        <v>30</v>
      </c>
      <c r="B66" s="4" t="s">
        <v>0</v>
      </c>
      <c r="C66" s="5">
        <v>2</v>
      </c>
      <c r="D66" s="5">
        <v>13</v>
      </c>
      <c r="E66" s="5">
        <v>30</v>
      </c>
      <c r="F66" s="5">
        <v>13</v>
      </c>
      <c r="G66" s="5">
        <v>6</v>
      </c>
      <c r="H66" s="6">
        <f t="shared" si="8"/>
        <v>64</v>
      </c>
    </row>
    <row r="67" spans="1:8" x14ac:dyDescent="0.3">
      <c r="A67" s="166"/>
      <c r="B67" s="4" t="s">
        <v>1</v>
      </c>
      <c r="C67" s="5">
        <v>76</v>
      </c>
      <c r="D67" s="5">
        <v>672</v>
      </c>
      <c r="E67" s="5">
        <v>498</v>
      </c>
      <c r="F67" s="5">
        <v>330</v>
      </c>
      <c r="G67" s="5">
        <v>86</v>
      </c>
      <c r="H67" s="6">
        <f t="shared" si="8"/>
        <v>1662</v>
      </c>
    </row>
    <row r="68" spans="1:8" x14ac:dyDescent="0.3">
      <c r="A68" s="166"/>
      <c r="B68" s="4" t="s">
        <v>2</v>
      </c>
      <c r="C68" s="5">
        <v>119</v>
      </c>
      <c r="D68" s="5">
        <v>1156</v>
      </c>
      <c r="E68" s="5">
        <v>921</v>
      </c>
      <c r="F68" s="5">
        <v>584</v>
      </c>
      <c r="G68" s="5">
        <v>150</v>
      </c>
      <c r="H68" s="6">
        <f t="shared" si="8"/>
        <v>2930</v>
      </c>
    </row>
    <row r="69" spans="1:8" x14ac:dyDescent="0.3">
      <c r="A69" s="167" t="s">
        <v>4</v>
      </c>
      <c r="B69" s="57" t="s">
        <v>0</v>
      </c>
      <c r="C69" s="56">
        <f>C54+C57+C60+C63+C66</f>
        <v>8</v>
      </c>
      <c r="D69" s="56">
        <f t="shared" ref="D69:H69" si="9">D54+D57+D60+D63+D66</f>
        <v>34</v>
      </c>
      <c r="E69" s="56">
        <f t="shared" si="9"/>
        <v>132</v>
      </c>
      <c r="F69" s="56">
        <f t="shared" si="9"/>
        <v>178</v>
      </c>
      <c r="G69" s="56">
        <f t="shared" si="9"/>
        <v>40</v>
      </c>
      <c r="H69" s="56">
        <f t="shared" si="9"/>
        <v>392</v>
      </c>
    </row>
    <row r="70" spans="1:8" x14ac:dyDescent="0.3">
      <c r="A70" s="167"/>
      <c r="B70" s="57" t="s">
        <v>1</v>
      </c>
      <c r="C70" s="56">
        <f t="shared" ref="C70:H70" si="10">C55+C58+C61+C64+C67</f>
        <v>939</v>
      </c>
      <c r="D70" s="56">
        <f t="shared" si="10"/>
        <v>1686</v>
      </c>
      <c r="E70" s="56">
        <f t="shared" si="10"/>
        <v>4576</v>
      </c>
      <c r="F70" s="56">
        <f t="shared" si="10"/>
        <v>4113</v>
      </c>
      <c r="G70" s="56">
        <f t="shared" si="10"/>
        <v>610</v>
      </c>
      <c r="H70" s="56">
        <f t="shared" si="10"/>
        <v>11924</v>
      </c>
    </row>
    <row r="71" spans="1:8" x14ac:dyDescent="0.3">
      <c r="A71" s="167"/>
      <c r="B71" s="57" t="s">
        <v>2</v>
      </c>
      <c r="C71" s="56">
        <f t="shared" ref="C71:H71" si="11">C56+C59+C62+C65+C68</f>
        <v>1909</v>
      </c>
      <c r="D71" s="56">
        <f t="shared" si="11"/>
        <v>3166</v>
      </c>
      <c r="E71" s="56">
        <f t="shared" si="11"/>
        <v>8793</v>
      </c>
      <c r="F71" s="56">
        <f t="shared" si="11"/>
        <v>7719</v>
      </c>
      <c r="G71" s="56">
        <f t="shared" si="11"/>
        <v>1165</v>
      </c>
      <c r="H71" s="56">
        <f t="shared" si="11"/>
        <v>22752</v>
      </c>
    </row>
    <row r="72" spans="1:8" x14ac:dyDescent="0.3">
      <c r="A72" s="168" t="s">
        <v>148</v>
      </c>
      <c r="B72" s="168"/>
      <c r="C72" s="168"/>
      <c r="D72" s="168"/>
      <c r="E72" s="168"/>
      <c r="F72" s="168"/>
      <c r="G72" s="105"/>
      <c r="H72" s="105"/>
    </row>
    <row r="75" spans="1:8" s="114" customFormat="1" ht="17.100000000000001" customHeight="1" x14ac:dyDescent="0.3">
      <c r="A75" s="169" t="s">
        <v>127</v>
      </c>
      <c r="B75" s="169"/>
      <c r="C75" s="169"/>
      <c r="D75" s="169"/>
      <c r="E75" s="169"/>
      <c r="F75" s="169"/>
      <c r="G75" s="169"/>
      <c r="H75" s="169"/>
    </row>
    <row r="76" spans="1:8" s="114" customFormat="1" ht="17.100000000000001" customHeight="1" x14ac:dyDescent="0.3">
      <c r="A76" s="169" t="s">
        <v>128</v>
      </c>
      <c r="B76" s="169"/>
      <c r="C76" s="169"/>
      <c r="D76" s="169"/>
      <c r="E76" s="169"/>
      <c r="F76" s="169"/>
      <c r="G76" s="169"/>
      <c r="H76" s="169"/>
    </row>
    <row r="77" spans="1:8" s="114" customFormat="1" ht="17.100000000000001" customHeight="1" x14ac:dyDescent="0.3">
      <c r="A77" s="118" t="s">
        <v>72</v>
      </c>
      <c r="B77" s="117"/>
      <c r="C77" s="117" t="s">
        <v>68</v>
      </c>
      <c r="D77" s="117" t="s">
        <v>69</v>
      </c>
      <c r="E77" s="117" t="s">
        <v>70</v>
      </c>
      <c r="F77" s="117" t="s">
        <v>71</v>
      </c>
      <c r="G77" s="117" t="s">
        <v>3</v>
      </c>
      <c r="H77" s="117" t="s">
        <v>4</v>
      </c>
    </row>
    <row r="78" spans="1:8" x14ac:dyDescent="0.3">
      <c r="A78" s="166" t="s">
        <v>26</v>
      </c>
      <c r="B78" s="4" t="s">
        <v>0</v>
      </c>
      <c r="C78" s="5">
        <v>0</v>
      </c>
      <c r="D78" s="5">
        <v>0</v>
      </c>
      <c r="E78" s="5">
        <v>7</v>
      </c>
      <c r="F78" s="5">
        <v>11</v>
      </c>
      <c r="G78" s="5">
        <v>5</v>
      </c>
      <c r="H78" s="6">
        <f>SUM(C78:G78)</f>
        <v>23</v>
      </c>
    </row>
    <row r="79" spans="1:8" x14ac:dyDescent="0.3">
      <c r="A79" s="166"/>
      <c r="B79" s="4" t="s">
        <v>1</v>
      </c>
      <c r="C79" s="5">
        <v>0</v>
      </c>
      <c r="D79" s="5">
        <v>0</v>
      </c>
      <c r="E79" s="5">
        <v>172</v>
      </c>
      <c r="F79" s="5">
        <v>293</v>
      </c>
      <c r="G79" s="5">
        <v>95</v>
      </c>
      <c r="H79" s="6">
        <f t="shared" ref="H79:H92" si="12">SUM(C79:G79)</f>
        <v>560</v>
      </c>
    </row>
    <row r="80" spans="1:8" x14ac:dyDescent="0.3">
      <c r="A80" s="166"/>
      <c r="B80" s="4" t="s">
        <v>2</v>
      </c>
      <c r="C80" s="5">
        <v>0</v>
      </c>
      <c r="D80" s="5">
        <v>0</v>
      </c>
      <c r="E80" s="5">
        <v>337</v>
      </c>
      <c r="F80" s="5">
        <v>543</v>
      </c>
      <c r="G80" s="5">
        <v>178</v>
      </c>
      <c r="H80" s="6">
        <f t="shared" si="12"/>
        <v>1058</v>
      </c>
    </row>
    <row r="81" spans="1:8" x14ac:dyDescent="0.3">
      <c r="A81" s="165" t="s">
        <v>27</v>
      </c>
      <c r="B81" s="7" t="s">
        <v>0</v>
      </c>
      <c r="C81" s="8">
        <v>2</v>
      </c>
      <c r="D81" s="8">
        <v>12</v>
      </c>
      <c r="E81" s="8">
        <v>44</v>
      </c>
      <c r="F81" s="8">
        <v>45</v>
      </c>
      <c r="G81" s="8">
        <v>9</v>
      </c>
      <c r="H81" s="9">
        <f t="shared" si="12"/>
        <v>112</v>
      </c>
    </row>
    <row r="82" spans="1:8" x14ac:dyDescent="0.3">
      <c r="A82" s="165"/>
      <c r="B82" s="7" t="s">
        <v>1</v>
      </c>
      <c r="C82" s="8">
        <v>155</v>
      </c>
      <c r="D82" s="8">
        <v>450</v>
      </c>
      <c r="E82" s="8">
        <v>1808</v>
      </c>
      <c r="F82" s="8">
        <v>1040</v>
      </c>
      <c r="G82" s="8">
        <v>145</v>
      </c>
      <c r="H82" s="9">
        <f t="shared" si="12"/>
        <v>3598</v>
      </c>
    </row>
    <row r="83" spans="1:8" x14ac:dyDescent="0.3">
      <c r="A83" s="165"/>
      <c r="B83" s="7" t="s">
        <v>2</v>
      </c>
      <c r="C83" s="8">
        <v>314</v>
      </c>
      <c r="D83" s="8">
        <v>871</v>
      </c>
      <c r="E83" s="8">
        <v>3384</v>
      </c>
      <c r="F83" s="8">
        <v>2005</v>
      </c>
      <c r="G83" s="8">
        <v>280</v>
      </c>
      <c r="H83" s="9">
        <f t="shared" si="12"/>
        <v>6854</v>
      </c>
    </row>
    <row r="84" spans="1:8" x14ac:dyDescent="0.3">
      <c r="A84" s="166" t="s">
        <v>28</v>
      </c>
      <c r="B84" s="4" t="s">
        <v>0</v>
      </c>
      <c r="C84" s="5">
        <v>2</v>
      </c>
      <c r="D84" s="5">
        <v>3</v>
      </c>
      <c r="E84" s="5">
        <v>10</v>
      </c>
      <c r="F84" s="5">
        <v>14</v>
      </c>
      <c r="G84" s="5">
        <v>4</v>
      </c>
      <c r="H84" s="6">
        <f t="shared" si="12"/>
        <v>33</v>
      </c>
    </row>
    <row r="85" spans="1:8" x14ac:dyDescent="0.3">
      <c r="A85" s="166"/>
      <c r="B85" s="4" t="s">
        <v>1</v>
      </c>
      <c r="C85" s="5">
        <v>306</v>
      </c>
      <c r="D85" s="5">
        <v>95</v>
      </c>
      <c r="E85" s="5">
        <v>248</v>
      </c>
      <c r="F85" s="5">
        <v>274</v>
      </c>
      <c r="G85" s="5">
        <v>71</v>
      </c>
      <c r="H85" s="6">
        <f t="shared" si="12"/>
        <v>994</v>
      </c>
    </row>
    <row r="86" spans="1:8" x14ac:dyDescent="0.3">
      <c r="A86" s="166"/>
      <c r="B86" s="4" t="s">
        <v>2</v>
      </c>
      <c r="C86" s="5">
        <v>631</v>
      </c>
      <c r="D86" s="5">
        <v>191</v>
      </c>
      <c r="E86" s="5">
        <v>501</v>
      </c>
      <c r="F86" s="5">
        <v>513</v>
      </c>
      <c r="G86" s="5">
        <v>144</v>
      </c>
      <c r="H86" s="6">
        <f t="shared" si="12"/>
        <v>1980</v>
      </c>
    </row>
    <row r="87" spans="1:8" x14ac:dyDescent="0.3">
      <c r="A87" s="165" t="s">
        <v>29</v>
      </c>
      <c r="B87" s="7" t="s">
        <v>0</v>
      </c>
      <c r="C87" s="8">
        <v>2</v>
      </c>
      <c r="D87" s="8">
        <v>5</v>
      </c>
      <c r="E87" s="8">
        <v>34</v>
      </c>
      <c r="F87" s="8">
        <v>101</v>
      </c>
      <c r="G87" s="8">
        <v>17</v>
      </c>
      <c r="H87" s="9">
        <f t="shared" si="12"/>
        <v>159</v>
      </c>
    </row>
    <row r="88" spans="1:8" x14ac:dyDescent="0.3">
      <c r="A88" s="165"/>
      <c r="B88" s="7" t="s">
        <v>1</v>
      </c>
      <c r="C88" s="8">
        <v>402</v>
      </c>
      <c r="D88" s="8">
        <v>332</v>
      </c>
      <c r="E88" s="8">
        <v>1538</v>
      </c>
      <c r="F88" s="8">
        <v>2473</v>
      </c>
      <c r="G88" s="8">
        <v>225</v>
      </c>
      <c r="H88" s="9">
        <f t="shared" si="12"/>
        <v>4970</v>
      </c>
    </row>
    <row r="89" spans="1:8" x14ac:dyDescent="0.3">
      <c r="A89" s="165"/>
      <c r="B89" s="7" t="s">
        <v>2</v>
      </c>
      <c r="C89" s="8">
        <v>845</v>
      </c>
      <c r="D89" s="8">
        <v>609</v>
      </c>
      <c r="E89" s="8">
        <v>2910</v>
      </c>
      <c r="F89" s="8">
        <v>4644</v>
      </c>
      <c r="G89" s="8">
        <v>433</v>
      </c>
      <c r="H89" s="9">
        <f t="shared" si="12"/>
        <v>9441</v>
      </c>
    </row>
    <row r="90" spans="1:8" x14ac:dyDescent="0.3">
      <c r="A90" s="166" t="s">
        <v>30</v>
      </c>
      <c r="B90" s="4" t="s">
        <v>0</v>
      </c>
      <c r="C90" s="5">
        <v>2</v>
      </c>
      <c r="D90" s="5">
        <v>14</v>
      </c>
      <c r="E90" s="5">
        <v>33</v>
      </c>
      <c r="F90" s="5">
        <v>9</v>
      </c>
      <c r="G90" s="5">
        <v>6</v>
      </c>
      <c r="H90" s="6">
        <f t="shared" si="12"/>
        <v>64</v>
      </c>
    </row>
    <row r="91" spans="1:8" x14ac:dyDescent="0.3">
      <c r="A91" s="166"/>
      <c r="B91" s="4" t="s">
        <v>1</v>
      </c>
      <c r="C91" s="5">
        <v>76</v>
      </c>
      <c r="D91" s="5">
        <v>690</v>
      </c>
      <c r="E91" s="5">
        <v>535</v>
      </c>
      <c r="F91" s="5">
        <v>268</v>
      </c>
      <c r="G91" s="5">
        <v>86</v>
      </c>
      <c r="H91" s="6">
        <f t="shared" si="12"/>
        <v>1655</v>
      </c>
    </row>
    <row r="92" spans="1:8" x14ac:dyDescent="0.3">
      <c r="A92" s="166"/>
      <c r="B92" s="4" t="s">
        <v>2</v>
      </c>
      <c r="C92" s="5">
        <v>119</v>
      </c>
      <c r="D92" s="5">
        <v>1184</v>
      </c>
      <c r="E92" s="5">
        <v>983</v>
      </c>
      <c r="F92" s="5">
        <v>484</v>
      </c>
      <c r="G92" s="5">
        <v>150</v>
      </c>
      <c r="H92" s="6">
        <f t="shared" si="12"/>
        <v>2920</v>
      </c>
    </row>
    <row r="93" spans="1:8" x14ac:dyDescent="0.3">
      <c r="A93" s="167" t="s">
        <v>4</v>
      </c>
      <c r="B93" s="57" t="s">
        <v>0</v>
      </c>
      <c r="C93" s="56">
        <f>C78+C81+C84+C87+C90</f>
        <v>8</v>
      </c>
      <c r="D93" s="56">
        <f t="shared" ref="D93:H93" si="13">D78+D81+D84+D87+D90</f>
        <v>34</v>
      </c>
      <c r="E93" s="56">
        <f t="shared" si="13"/>
        <v>128</v>
      </c>
      <c r="F93" s="56">
        <f t="shared" si="13"/>
        <v>180</v>
      </c>
      <c r="G93" s="56">
        <f t="shared" si="13"/>
        <v>41</v>
      </c>
      <c r="H93" s="56">
        <f t="shared" si="13"/>
        <v>391</v>
      </c>
    </row>
    <row r="94" spans="1:8" x14ac:dyDescent="0.3">
      <c r="A94" s="167"/>
      <c r="B94" s="57" t="s">
        <v>1</v>
      </c>
      <c r="C94" s="56">
        <f t="shared" ref="C94:H94" si="14">C79+C82+C85+C88+C91</f>
        <v>939</v>
      </c>
      <c r="D94" s="56">
        <f t="shared" si="14"/>
        <v>1567</v>
      </c>
      <c r="E94" s="56">
        <f t="shared" si="14"/>
        <v>4301</v>
      </c>
      <c r="F94" s="56">
        <f t="shared" si="14"/>
        <v>4348</v>
      </c>
      <c r="G94" s="56">
        <f t="shared" si="14"/>
        <v>622</v>
      </c>
      <c r="H94" s="56">
        <f t="shared" si="14"/>
        <v>11777</v>
      </c>
    </row>
    <row r="95" spans="1:8" x14ac:dyDescent="0.3">
      <c r="A95" s="167"/>
      <c r="B95" s="57" t="s">
        <v>2</v>
      </c>
      <c r="C95" s="56">
        <f t="shared" ref="C95:H95" si="15">C80+C83+C86+C89+C92</f>
        <v>1909</v>
      </c>
      <c r="D95" s="56">
        <f t="shared" si="15"/>
        <v>2855</v>
      </c>
      <c r="E95" s="56">
        <f t="shared" si="15"/>
        <v>8115</v>
      </c>
      <c r="F95" s="56">
        <f t="shared" si="15"/>
        <v>8189</v>
      </c>
      <c r="G95" s="56">
        <f t="shared" si="15"/>
        <v>1185</v>
      </c>
      <c r="H95" s="56">
        <f t="shared" si="15"/>
        <v>22253</v>
      </c>
    </row>
    <row r="96" spans="1:8" x14ac:dyDescent="0.3">
      <c r="A96" s="168" t="s">
        <v>148</v>
      </c>
      <c r="B96" s="168"/>
      <c r="C96" s="168"/>
      <c r="D96" s="168"/>
      <c r="E96" s="168"/>
      <c r="F96" s="168"/>
      <c r="G96" s="105"/>
      <c r="H96" s="105"/>
    </row>
    <row r="99" spans="1:8" s="114" customFormat="1" ht="17.100000000000001" customHeight="1" x14ac:dyDescent="0.3">
      <c r="A99" s="169" t="s">
        <v>127</v>
      </c>
      <c r="B99" s="169"/>
      <c r="C99" s="169"/>
      <c r="D99" s="169"/>
      <c r="E99" s="169"/>
      <c r="F99" s="169"/>
      <c r="G99" s="169"/>
      <c r="H99" s="169"/>
    </row>
    <row r="100" spans="1:8" s="114" customFormat="1" ht="17.100000000000001" customHeight="1" x14ac:dyDescent="0.3">
      <c r="A100" s="169" t="s">
        <v>136</v>
      </c>
      <c r="B100" s="169"/>
      <c r="C100" s="169"/>
      <c r="D100" s="169"/>
      <c r="E100" s="169"/>
      <c r="F100" s="169"/>
      <c r="G100" s="169"/>
      <c r="H100" s="169"/>
    </row>
    <row r="101" spans="1:8" s="114" customFormat="1" ht="17.100000000000001" customHeight="1" x14ac:dyDescent="0.3">
      <c r="A101" s="118" t="s">
        <v>72</v>
      </c>
      <c r="B101" s="117"/>
      <c r="C101" s="117" t="s">
        <v>68</v>
      </c>
      <c r="D101" s="117" t="s">
        <v>69</v>
      </c>
      <c r="E101" s="117" t="s">
        <v>70</v>
      </c>
      <c r="F101" s="117" t="s">
        <v>71</v>
      </c>
      <c r="G101" s="117" t="s">
        <v>3</v>
      </c>
      <c r="H101" s="117" t="s">
        <v>4</v>
      </c>
    </row>
    <row r="102" spans="1:8" x14ac:dyDescent="0.3">
      <c r="A102" s="166" t="s">
        <v>26</v>
      </c>
      <c r="B102" s="4" t="s">
        <v>0</v>
      </c>
      <c r="C102" s="5">
        <v>0</v>
      </c>
      <c r="D102" s="5">
        <v>0</v>
      </c>
      <c r="E102" s="5">
        <v>8</v>
      </c>
      <c r="F102" s="5">
        <v>10</v>
      </c>
      <c r="G102" s="5">
        <v>5</v>
      </c>
      <c r="H102" s="6">
        <f>SUM(C102:G102)</f>
        <v>23</v>
      </c>
    </row>
    <row r="103" spans="1:8" x14ac:dyDescent="0.3">
      <c r="A103" s="166"/>
      <c r="B103" s="4" t="s">
        <v>1</v>
      </c>
      <c r="C103" s="5">
        <v>0</v>
      </c>
      <c r="D103" s="5">
        <v>0</v>
      </c>
      <c r="E103" s="5">
        <v>187</v>
      </c>
      <c r="F103" s="5">
        <v>277</v>
      </c>
      <c r="G103" s="5">
        <v>95</v>
      </c>
      <c r="H103" s="6">
        <f t="shared" ref="H103:H116" si="16">SUM(C103:G103)</f>
        <v>559</v>
      </c>
    </row>
    <row r="104" spans="1:8" x14ac:dyDescent="0.3">
      <c r="A104" s="166"/>
      <c r="B104" s="4" t="s">
        <v>2</v>
      </c>
      <c r="C104" s="5">
        <v>0</v>
      </c>
      <c r="D104" s="5">
        <v>0</v>
      </c>
      <c r="E104" s="5">
        <v>362</v>
      </c>
      <c r="F104" s="5">
        <v>516</v>
      </c>
      <c r="G104" s="5">
        <v>178</v>
      </c>
      <c r="H104" s="6">
        <f t="shared" si="16"/>
        <v>1056</v>
      </c>
    </row>
    <row r="105" spans="1:8" x14ac:dyDescent="0.3">
      <c r="A105" s="165" t="s">
        <v>27</v>
      </c>
      <c r="B105" s="7" t="s">
        <v>0</v>
      </c>
      <c r="C105" s="8">
        <v>0</v>
      </c>
      <c r="D105" s="8">
        <v>11</v>
      </c>
      <c r="E105" s="8">
        <v>43</v>
      </c>
      <c r="F105" s="8">
        <v>45</v>
      </c>
      <c r="G105" s="8">
        <v>9</v>
      </c>
      <c r="H105" s="9">
        <f t="shared" si="16"/>
        <v>108</v>
      </c>
    </row>
    <row r="106" spans="1:8" x14ac:dyDescent="0.3">
      <c r="A106" s="165"/>
      <c r="B106" s="7" t="s">
        <v>1</v>
      </c>
      <c r="C106" s="8">
        <v>0</v>
      </c>
      <c r="D106" s="8">
        <v>501</v>
      </c>
      <c r="E106" s="8">
        <v>1792</v>
      </c>
      <c r="F106" s="8">
        <v>1038</v>
      </c>
      <c r="G106" s="8">
        <v>145</v>
      </c>
      <c r="H106" s="9">
        <f t="shared" si="16"/>
        <v>3476</v>
      </c>
    </row>
    <row r="107" spans="1:8" x14ac:dyDescent="0.3">
      <c r="A107" s="165"/>
      <c r="B107" s="7" t="s">
        <v>2</v>
      </c>
      <c r="C107" s="8">
        <v>0</v>
      </c>
      <c r="D107" s="8">
        <v>976</v>
      </c>
      <c r="E107" s="8">
        <v>3365</v>
      </c>
      <c r="F107" s="8">
        <v>2016</v>
      </c>
      <c r="G107" s="8">
        <v>280</v>
      </c>
      <c r="H107" s="9">
        <f t="shared" si="16"/>
        <v>6637</v>
      </c>
    </row>
    <row r="108" spans="1:8" x14ac:dyDescent="0.3">
      <c r="A108" s="166" t="s">
        <v>28</v>
      </c>
      <c r="B108" s="4" t="s">
        <v>0</v>
      </c>
      <c r="C108" s="5">
        <v>2</v>
      </c>
      <c r="D108" s="5">
        <v>1</v>
      </c>
      <c r="E108" s="5">
        <v>7</v>
      </c>
      <c r="F108" s="5">
        <v>14</v>
      </c>
      <c r="G108" s="5">
        <v>5</v>
      </c>
      <c r="H108" s="6">
        <f t="shared" si="16"/>
        <v>29</v>
      </c>
    </row>
    <row r="109" spans="1:8" x14ac:dyDescent="0.3">
      <c r="A109" s="166"/>
      <c r="B109" s="4" t="s">
        <v>1</v>
      </c>
      <c r="C109" s="5">
        <v>306</v>
      </c>
      <c r="D109" s="5">
        <v>40</v>
      </c>
      <c r="E109" s="5">
        <v>199</v>
      </c>
      <c r="F109" s="5">
        <v>274</v>
      </c>
      <c r="G109" s="5">
        <v>93</v>
      </c>
      <c r="H109" s="6">
        <f t="shared" si="16"/>
        <v>912</v>
      </c>
    </row>
    <row r="110" spans="1:8" x14ac:dyDescent="0.3">
      <c r="A110" s="166"/>
      <c r="B110" s="4" t="s">
        <v>2</v>
      </c>
      <c r="C110" s="5">
        <v>631</v>
      </c>
      <c r="D110" s="5">
        <v>80</v>
      </c>
      <c r="E110" s="5">
        <v>396</v>
      </c>
      <c r="F110" s="5">
        <v>513</v>
      </c>
      <c r="G110" s="5">
        <v>199</v>
      </c>
      <c r="H110" s="6">
        <f t="shared" si="16"/>
        <v>1819</v>
      </c>
    </row>
    <row r="111" spans="1:8" x14ac:dyDescent="0.3">
      <c r="A111" s="165" t="s">
        <v>29</v>
      </c>
      <c r="B111" s="7" t="s">
        <v>0</v>
      </c>
      <c r="C111" s="8">
        <v>2</v>
      </c>
      <c r="D111" s="8">
        <v>5</v>
      </c>
      <c r="E111" s="8">
        <v>35</v>
      </c>
      <c r="F111" s="8">
        <v>98</v>
      </c>
      <c r="G111" s="8">
        <v>17</v>
      </c>
      <c r="H111" s="9">
        <f t="shared" si="16"/>
        <v>157</v>
      </c>
    </row>
    <row r="112" spans="1:8" x14ac:dyDescent="0.3">
      <c r="A112" s="165"/>
      <c r="B112" s="7" t="s">
        <v>1</v>
      </c>
      <c r="C112" s="8">
        <v>402</v>
      </c>
      <c r="D112" s="8">
        <v>332</v>
      </c>
      <c r="E112" s="8">
        <v>1594</v>
      </c>
      <c r="F112" s="8">
        <v>2438</v>
      </c>
      <c r="G112" s="8">
        <v>225</v>
      </c>
      <c r="H112" s="9">
        <f t="shared" si="16"/>
        <v>4991</v>
      </c>
    </row>
    <row r="113" spans="1:8" x14ac:dyDescent="0.3">
      <c r="A113" s="165"/>
      <c r="B113" s="7" t="s">
        <v>2</v>
      </c>
      <c r="C113" s="8">
        <v>845</v>
      </c>
      <c r="D113" s="8">
        <v>609</v>
      </c>
      <c r="E113" s="8">
        <v>3022</v>
      </c>
      <c r="F113" s="8">
        <v>4575</v>
      </c>
      <c r="G113" s="8">
        <v>433</v>
      </c>
      <c r="H113" s="9">
        <f t="shared" si="16"/>
        <v>9484</v>
      </c>
    </row>
    <row r="114" spans="1:8" x14ac:dyDescent="0.3">
      <c r="A114" s="166" t="s">
        <v>30</v>
      </c>
      <c r="B114" s="4" t="s">
        <v>0</v>
      </c>
      <c r="C114" s="5">
        <v>2</v>
      </c>
      <c r="D114" s="5">
        <v>15</v>
      </c>
      <c r="E114" s="5">
        <v>32</v>
      </c>
      <c r="F114" s="5">
        <v>10</v>
      </c>
      <c r="G114" s="5">
        <v>6</v>
      </c>
      <c r="H114" s="6">
        <f t="shared" si="16"/>
        <v>65</v>
      </c>
    </row>
    <row r="115" spans="1:8" x14ac:dyDescent="0.3">
      <c r="A115" s="166"/>
      <c r="B115" s="4" t="s">
        <v>1</v>
      </c>
      <c r="C115" s="5">
        <v>76</v>
      </c>
      <c r="D115" s="5">
        <v>697</v>
      </c>
      <c r="E115" s="5">
        <v>528</v>
      </c>
      <c r="F115" s="5">
        <v>292</v>
      </c>
      <c r="G115" s="5">
        <v>86</v>
      </c>
      <c r="H115" s="6">
        <f t="shared" si="16"/>
        <v>1679</v>
      </c>
    </row>
    <row r="116" spans="1:8" x14ac:dyDescent="0.3">
      <c r="A116" s="166"/>
      <c r="B116" s="4" t="s">
        <v>2</v>
      </c>
      <c r="C116" s="5">
        <v>119</v>
      </c>
      <c r="D116" s="5">
        <v>1197</v>
      </c>
      <c r="E116" s="5">
        <v>970</v>
      </c>
      <c r="F116" s="5">
        <v>512</v>
      </c>
      <c r="G116" s="5">
        <v>150</v>
      </c>
      <c r="H116" s="6">
        <f t="shared" si="16"/>
        <v>2948</v>
      </c>
    </row>
    <row r="117" spans="1:8" x14ac:dyDescent="0.3">
      <c r="A117" s="167" t="s">
        <v>4</v>
      </c>
      <c r="B117" s="57" t="s">
        <v>0</v>
      </c>
      <c r="C117" s="56">
        <f>C102+C105+C108+C111+C114</f>
        <v>6</v>
      </c>
      <c r="D117" s="56">
        <f t="shared" ref="D117:H117" si="17">D102+D105+D108+D111+D114</f>
        <v>32</v>
      </c>
      <c r="E117" s="56">
        <f t="shared" si="17"/>
        <v>125</v>
      </c>
      <c r="F117" s="56">
        <f t="shared" si="17"/>
        <v>177</v>
      </c>
      <c r="G117" s="56">
        <f t="shared" si="17"/>
        <v>42</v>
      </c>
      <c r="H117" s="56">
        <f t="shared" si="17"/>
        <v>382</v>
      </c>
    </row>
    <row r="118" spans="1:8" x14ac:dyDescent="0.3">
      <c r="A118" s="167"/>
      <c r="B118" s="57" t="s">
        <v>1</v>
      </c>
      <c r="C118" s="56">
        <f t="shared" ref="C118:H118" si="18">C103+C106+C109+C112+C115</f>
        <v>784</v>
      </c>
      <c r="D118" s="56">
        <f t="shared" si="18"/>
        <v>1570</v>
      </c>
      <c r="E118" s="56">
        <f t="shared" si="18"/>
        <v>4300</v>
      </c>
      <c r="F118" s="56">
        <f t="shared" si="18"/>
        <v>4319</v>
      </c>
      <c r="G118" s="56">
        <f t="shared" si="18"/>
        <v>644</v>
      </c>
      <c r="H118" s="56">
        <f t="shared" si="18"/>
        <v>11617</v>
      </c>
    </row>
    <row r="119" spans="1:8" x14ac:dyDescent="0.3">
      <c r="A119" s="167"/>
      <c r="B119" s="57" t="s">
        <v>2</v>
      </c>
      <c r="C119" s="56">
        <f t="shared" ref="C119:H119" si="19">C104+C107+C110+C113+C116</f>
        <v>1595</v>
      </c>
      <c r="D119" s="56">
        <f t="shared" si="19"/>
        <v>2862</v>
      </c>
      <c r="E119" s="56">
        <f t="shared" si="19"/>
        <v>8115</v>
      </c>
      <c r="F119" s="56">
        <f t="shared" si="19"/>
        <v>8132</v>
      </c>
      <c r="G119" s="56">
        <f t="shared" si="19"/>
        <v>1240</v>
      </c>
      <c r="H119" s="56">
        <f t="shared" si="19"/>
        <v>21944</v>
      </c>
    </row>
    <row r="120" spans="1:8" x14ac:dyDescent="0.3">
      <c r="A120" s="168" t="s">
        <v>148</v>
      </c>
      <c r="B120" s="168"/>
      <c r="C120" s="168"/>
      <c r="D120" s="168"/>
      <c r="E120" s="168"/>
      <c r="F120" s="168"/>
      <c r="G120" s="7"/>
      <c r="H120" s="7"/>
    </row>
    <row r="121" spans="1:8" x14ac:dyDescent="0.3">
      <c r="F121" s="7"/>
      <c r="G121" s="7"/>
      <c r="H121" s="7"/>
    </row>
    <row r="122" spans="1:8" x14ac:dyDescent="0.3">
      <c r="A122" s="51"/>
      <c r="B122" s="51"/>
      <c r="C122" s="51"/>
      <c r="D122" s="51"/>
      <c r="E122" s="51"/>
      <c r="F122" s="7"/>
      <c r="G122" s="7"/>
      <c r="H122" s="7"/>
    </row>
    <row r="123" spans="1:8" s="114" customFormat="1" ht="17.100000000000001" customHeight="1" x14ac:dyDescent="0.3">
      <c r="A123" s="169" t="s">
        <v>127</v>
      </c>
      <c r="B123" s="169"/>
      <c r="C123" s="169"/>
      <c r="D123" s="169"/>
      <c r="E123" s="169"/>
      <c r="F123" s="169"/>
      <c r="G123" s="169"/>
      <c r="H123" s="169"/>
    </row>
    <row r="124" spans="1:8" s="114" customFormat="1" ht="17.100000000000001" customHeight="1" x14ac:dyDescent="0.3">
      <c r="A124" s="169" t="s">
        <v>137</v>
      </c>
      <c r="B124" s="169"/>
      <c r="C124" s="169"/>
      <c r="D124" s="169"/>
      <c r="E124" s="169"/>
      <c r="F124" s="169"/>
      <c r="G124" s="169"/>
      <c r="H124" s="169"/>
    </row>
    <row r="125" spans="1:8" s="114" customFormat="1" ht="17.100000000000001" customHeight="1" x14ac:dyDescent="0.3">
      <c r="A125" s="118" t="s">
        <v>72</v>
      </c>
      <c r="B125" s="117"/>
      <c r="C125" s="117" t="s">
        <v>68</v>
      </c>
      <c r="D125" s="117" t="s">
        <v>69</v>
      </c>
      <c r="E125" s="117" t="s">
        <v>70</v>
      </c>
      <c r="F125" s="117" t="s">
        <v>71</v>
      </c>
      <c r="G125" s="117" t="s">
        <v>3</v>
      </c>
      <c r="H125" s="117" t="s">
        <v>4</v>
      </c>
    </row>
    <row r="126" spans="1:8" x14ac:dyDescent="0.3">
      <c r="A126" s="166" t="s">
        <v>26</v>
      </c>
      <c r="B126" s="4" t="s">
        <v>0</v>
      </c>
      <c r="C126" s="5">
        <v>0</v>
      </c>
      <c r="D126" s="5">
        <v>0</v>
      </c>
      <c r="E126" s="5">
        <v>8</v>
      </c>
      <c r="F126" s="5">
        <v>10</v>
      </c>
      <c r="G126" s="5">
        <v>7</v>
      </c>
      <c r="H126" s="6">
        <f>SUM(C126:G126)</f>
        <v>25</v>
      </c>
    </row>
    <row r="127" spans="1:8" x14ac:dyDescent="0.3">
      <c r="A127" s="166"/>
      <c r="B127" s="4" t="s">
        <v>1</v>
      </c>
      <c r="C127" s="5">
        <v>0</v>
      </c>
      <c r="D127" s="5">
        <v>0</v>
      </c>
      <c r="E127" s="5">
        <v>187</v>
      </c>
      <c r="F127" s="5">
        <v>277</v>
      </c>
      <c r="G127" s="5">
        <v>115</v>
      </c>
      <c r="H127" s="6">
        <f t="shared" ref="H127:H140" si="20">SUM(C127:G127)</f>
        <v>579</v>
      </c>
    </row>
    <row r="128" spans="1:8" x14ac:dyDescent="0.3">
      <c r="A128" s="166"/>
      <c r="B128" s="4" t="s">
        <v>2</v>
      </c>
      <c r="C128" s="5">
        <v>0</v>
      </c>
      <c r="D128" s="5">
        <v>0</v>
      </c>
      <c r="E128" s="5">
        <v>362</v>
      </c>
      <c r="F128" s="5">
        <v>516</v>
      </c>
      <c r="G128" s="5">
        <v>223</v>
      </c>
      <c r="H128" s="6">
        <f t="shared" si="20"/>
        <v>1101</v>
      </c>
    </row>
    <row r="129" spans="1:8" x14ac:dyDescent="0.3">
      <c r="A129" s="165" t="s">
        <v>27</v>
      </c>
      <c r="B129" s="7" t="s">
        <v>0</v>
      </c>
      <c r="C129" s="8">
        <v>0</v>
      </c>
      <c r="D129" s="8">
        <v>11</v>
      </c>
      <c r="E129" s="8">
        <v>45</v>
      </c>
      <c r="F129" s="8">
        <v>43</v>
      </c>
      <c r="G129" s="8">
        <v>11</v>
      </c>
      <c r="H129" s="9">
        <f t="shared" si="20"/>
        <v>110</v>
      </c>
    </row>
    <row r="130" spans="1:8" x14ac:dyDescent="0.3">
      <c r="A130" s="165"/>
      <c r="B130" s="7" t="s">
        <v>1</v>
      </c>
      <c r="C130" s="8">
        <v>0</v>
      </c>
      <c r="D130" s="8">
        <v>501</v>
      </c>
      <c r="E130" s="8">
        <v>1860</v>
      </c>
      <c r="F130" s="8">
        <v>972</v>
      </c>
      <c r="G130" s="8">
        <v>178</v>
      </c>
      <c r="H130" s="9">
        <f t="shared" si="20"/>
        <v>3511</v>
      </c>
    </row>
    <row r="131" spans="1:8" x14ac:dyDescent="0.3">
      <c r="A131" s="165"/>
      <c r="B131" s="7" t="s">
        <v>2</v>
      </c>
      <c r="C131" s="8">
        <v>0</v>
      </c>
      <c r="D131" s="8">
        <v>976</v>
      </c>
      <c r="E131" s="8">
        <v>3498</v>
      </c>
      <c r="F131" s="8">
        <v>1879</v>
      </c>
      <c r="G131" s="8">
        <v>339</v>
      </c>
      <c r="H131" s="9">
        <f t="shared" si="20"/>
        <v>6692</v>
      </c>
    </row>
    <row r="132" spans="1:8" x14ac:dyDescent="0.3">
      <c r="A132" s="166" t="s">
        <v>28</v>
      </c>
      <c r="B132" s="4" t="s">
        <v>0</v>
      </c>
      <c r="C132" s="5">
        <v>2</v>
      </c>
      <c r="D132" s="5">
        <v>1</v>
      </c>
      <c r="E132" s="5">
        <v>7</v>
      </c>
      <c r="F132" s="5">
        <v>14</v>
      </c>
      <c r="G132" s="5">
        <v>5</v>
      </c>
      <c r="H132" s="6">
        <f t="shared" si="20"/>
        <v>29</v>
      </c>
    </row>
    <row r="133" spans="1:8" x14ac:dyDescent="0.3">
      <c r="A133" s="166"/>
      <c r="B133" s="4" t="s">
        <v>1</v>
      </c>
      <c r="C133" s="5">
        <v>306</v>
      </c>
      <c r="D133" s="5">
        <v>40</v>
      </c>
      <c r="E133" s="5">
        <v>199</v>
      </c>
      <c r="F133" s="5">
        <v>274</v>
      </c>
      <c r="G133" s="5">
        <v>93</v>
      </c>
      <c r="H133" s="6">
        <f t="shared" si="20"/>
        <v>912</v>
      </c>
    </row>
    <row r="134" spans="1:8" x14ac:dyDescent="0.3">
      <c r="A134" s="166"/>
      <c r="B134" s="4" t="s">
        <v>2</v>
      </c>
      <c r="C134" s="5">
        <v>631</v>
      </c>
      <c r="D134" s="5">
        <v>80</v>
      </c>
      <c r="E134" s="5">
        <v>396</v>
      </c>
      <c r="F134" s="5">
        <v>513</v>
      </c>
      <c r="G134" s="5">
        <v>199</v>
      </c>
      <c r="H134" s="6">
        <f t="shared" si="20"/>
        <v>1819</v>
      </c>
    </row>
    <row r="135" spans="1:8" x14ac:dyDescent="0.3">
      <c r="A135" s="165" t="s">
        <v>29</v>
      </c>
      <c r="B135" s="7" t="s">
        <v>0</v>
      </c>
      <c r="C135" s="8">
        <v>2</v>
      </c>
      <c r="D135" s="8">
        <v>5</v>
      </c>
      <c r="E135" s="8">
        <v>35</v>
      </c>
      <c r="F135" s="8">
        <v>100</v>
      </c>
      <c r="G135" s="8">
        <v>19</v>
      </c>
      <c r="H135" s="9">
        <f t="shared" si="20"/>
        <v>161</v>
      </c>
    </row>
    <row r="136" spans="1:8" x14ac:dyDescent="0.3">
      <c r="A136" s="165"/>
      <c r="B136" s="7" t="s">
        <v>1</v>
      </c>
      <c r="C136" s="8">
        <v>402</v>
      </c>
      <c r="D136" s="8">
        <v>332</v>
      </c>
      <c r="E136" s="8">
        <v>1550</v>
      </c>
      <c r="F136" s="8">
        <v>2469</v>
      </c>
      <c r="G136" s="8">
        <v>250</v>
      </c>
      <c r="H136" s="9">
        <f t="shared" si="20"/>
        <v>5003</v>
      </c>
    </row>
    <row r="137" spans="1:8" x14ac:dyDescent="0.3">
      <c r="A137" s="165"/>
      <c r="B137" s="7" t="s">
        <v>2</v>
      </c>
      <c r="C137" s="8">
        <v>845</v>
      </c>
      <c r="D137" s="8">
        <v>609</v>
      </c>
      <c r="E137" s="8">
        <v>2929</v>
      </c>
      <c r="F137" s="8">
        <v>4639</v>
      </c>
      <c r="G137" s="8">
        <v>483</v>
      </c>
      <c r="H137" s="9">
        <f t="shared" si="20"/>
        <v>9505</v>
      </c>
    </row>
    <row r="138" spans="1:8" x14ac:dyDescent="0.3">
      <c r="A138" s="166" t="s">
        <v>30</v>
      </c>
      <c r="B138" s="4" t="s">
        <v>0</v>
      </c>
      <c r="C138" s="5">
        <v>2</v>
      </c>
      <c r="D138" s="5">
        <v>15</v>
      </c>
      <c r="E138" s="5">
        <v>31</v>
      </c>
      <c r="F138" s="5">
        <v>10</v>
      </c>
      <c r="G138" s="5">
        <v>6</v>
      </c>
      <c r="H138" s="6">
        <f t="shared" si="20"/>
        <v>64</v>
      </c>
    </row>
    <row r="139" spans="1:8" x14ac:dyDescent="0.3">
      <c r="A139" s="166"/>
      <c r="B139" s="4" t="s">
        <v>1</v>
      </c>
      <c r="C139" s="5">
        <v>76</v>
      </c>
      <c r="D139" s="5">
        <v>697</v>
      </c>
      <c r="E139" s="5">
        <v>520</v>
      </c>
      <c r="F139" s="5">
        <v>292</v>
      </c>
      <c r="G139" s="5">
        <v>86</v>
      </c>
      <c r="H139" s="6">
        <f t="shared" si="20"/>
        <v>1671</v>
      </c>
    </row>
    <row r="140" spans="1:8" x14ac:dyDescent="0.3">
      <c r="A140" s="166"/>
      <c r="B140" s="4" t="s">
        <v>2</v>
      </c>
      <c r="C140" s="5">
        <v>119</v>
      </c>
      <c r="D140" s="5">
        <v>1197</v>
      </c>
      <c r="E140" s="5">
        <v>955</v>
      </c>
      <c r="F140" s="5">
        <v>512</v>
      </c>
      <c r="G140" s="5">
        <v>150</v>
      </c>
      <c r="H140" s="6">
        <f t="shared" si="20"/>
        <v>2933</v>
      </c>
    </row>
    <row r="141" spans="1:8" x14ac:dyDescent="0.3">
      <c r="A141" s="167" t="s">
        <v>4</v>
      </c>
      <c r="B141" s="57" t="s">
        <v>0</v>
      </c>
      <c r="C141" s="56">
        <f>C126+C129+C132+C135+C138</f>
        <v>6</v>
      </c>
      <c r="D141" s="56">
        <f t="shared" ref="D141:H141" si="21">D126+D129+D132+D135+D138</f>
        <v>32</v>
      </c>
      <c r="E141" s="56">
        <f t="shared" si="21"/>
        <v>126</v>
      </c>
      <c r="F141" s="56">
        <f t="shared" si="21"/>
        <v>177</v>
      </c>
      <c r="G141" s="56">
        <f t="shared" si="21"/>
        <v>48</v>
      </c>
      <c r="H141" s="56">
        <f t="shared" si="21"/>
        <v>389</v>
      </c>
    </row>
    <row r="142" spans="1:8" x14ac:dyDescent="0.3">
      <c r="A142" s="167"/>
      <c r="B142" s="57" t="s">
        <v>1</v>
      </c>
      <c r="C142" s="56">
        <f t="shared" ref="C142:H142" si="22">C127+C130+C133+C136+C139</f>
        <v>784</v>
      </c>
      <c r="D142" s="56">
        <f t="shared" si="22"/>
        <v>1570</v>
      </c>
      <c r="E142" s="56">
        <f t="shared" si="22"/>
        <v>4316</v>
      </c>
      <c r="F142" s="56">
        <f t="shared" si="22"/>
        <v>4284</v>
      </c>
      <c r="G142" s="56">
        <f t="shared" si="22"/>
        <v>722</v>
      </c>
      <c r="H142" s="56">
        <f t="shared" si="22"/>
        <v>11676</v>
      </c>
    </row>
    <row r="143" spans="1:8" x14ac:dyDescent="0.3">
      <c r="A143" s="167"/>
      <c r="B143" s="57" t="s">
        <v>2</v>
      </c>
      <c r="C143" s="56">
        <f t="shared" ref="C143:H143" si="23">C128+C131+C134+C137+C140</f>
        <v>1595</v>
      </c>
      <c r="D143" s="56">
        <f t="shared" si="23"/>
        <v>2862</v>
      </c>
      <c r="E143" s="56">
        <f t="shared" si="23"/>
        <v>8140</v>
      </c>
      <c r="F143" s="56">
        <f t="shared" si="23"/>
        <v>8059</v>
      </c>
      <c r="G143" s="56">
        <f t="shared" si="23"/>
        <v>1394</v>
      </c>
      <c r="H143" s="56">
        <f t="shared" si="23"/>
        <v>22050</v>
      </c>
    </row>
    <row r="144" spans="1:8" x14ac:dyDescent="0.3">
      <c r="A144" s="168" t="s">
        <v>148</v>
      </c>
      <c r="B144" s="168"/>
      <c r="C144" s="168"/>
      <c r="D144" s="168"/>
      <c r="E144" s="168"/>
      <c r="F144" s="168"/>
      <c r="G144" s="7"/>
      <c r="H144" s="7"/>
    </row>
    <row r="147" spans="1:8" s="114" customFormat="1" ht="17.100000000000001" customHeight="1" x14ac:dyDescent="0.3">
      <c r="A147" s="169" t="s">
        <v>127</v>
      </c>
      <c r="B147" s="169"/>
      <c r="C147" s="169"/>
      <c r="D147" s="169"/>
      <c r="E147" s="169"/>
      <c r="F147" s="169"/>
      <c r="G147" s="169"/>
      <c r="H147" s="169"/>
    </row>
    <row r="148" spans="1:8" s="114" customFormat="1" ht="17.100000000000001" customHeight="1" x14ac:dyDescent="0.3">
      <c r="A148" s="169" t="s">
        <v>138</v>
      </c>
      <c r="B148" s="169"/>
      <c r="C148" s="169"/>
      <c r="D148" s="169"/>
      <c r="E148" s="169"/>
      <c r="F148" s="169"/>
      <c r="G148" s="169"/>
      <c r="H148" s="169"/>
    </row>
    <row r="149" spans="1:8" s="114" customFormat="1" ht="17.100000000000001" customHeight="1" x14ac:dyDescent="0.3">
      <c r="A149" s="118" t="s">
        <v>72</v>
      </c>
      <c r="B149" s="117"/>
      <c r="C149" s="117" t="s">
        <v>68</v>
      </c>
      <c r="D149" s="117" t="s">
        <v>69</v>
      </c>
      <c r="E149" s="117" t="s">
        <v>70</v>
      </c>
      <c r="F149" s="117" t="s">
        <v>71</v>
      </c>
      <c r="G149" s="117" t="s">
        <v>3</v>
      </c>
      <c r="H149" s="117" t="s">
        <v>4</v>
      </c>
    </row>
    <row r="150" spans="1:8" x14ac:dyDescent="0.3">
      <c r="A150" s="166" t="s">
        <v>26</v>
      </c>
      <c r="B150" s="4" t="s">
        <v>0</v>
      </c>
      <c r="C150" s="5">
        <v>0</v>
      </c>
      <c r="D150" s="5">
        <v>0</v>
      </c>
      <c r="E150" s="5">
        <v>8</v>
      </c>
      <c r="F150" s="5">
        <v>10</v>
      </c>
      <c r="G150" s="5">
        <v>7</v>
      </c>
      <c r="H150" s="6">
        <f t="shared" ref="H150:H164" si="24">SUM(C150:G150)</f>
        <v>25</v>
      </c>
    </row>
    <row r="151" spans="1:8" x14ac:dyDescent="0.3">
      <c r="A151" s="166"/>
      <c r="B151" s="4" t="s">
        <v>1</v>
      </c>
      <c r="C151" s="5">
        <v>0</v>
      </c>
      <c r="D151" s="5">
        <v>0</v>
      </c>
      <c r="E151" s="5">
        <v>187</v>
      </c>
      <c r="F151" s="5">
        <v>253</v>
      </c>
      <c r="G151" s="5">
        <v>115</v>
      </c>
      <c r="H151" s="6">
        <f t="shared" si="24"/>
        <v>555</v>
      </c>
    </row>
    <row r="152" spans="1:8" x14ac:dyDescent="0.3">
      <c r="A152" s="166"/>
      <c r="B152" s="4" t="s">
        <v>2</v>
      </c>
      <c r="C152" s="5">
        <v>0</v>
      </c>
      <c r="D152" s="5">
        <v>0</v>
      </c>
      <c r="E152" s="5">
        <v>362</v>
      </c>
      <c r="F152" s="5">
        <v>465</v>
      </c>
      <c r="G152" s="5">
        <v>223</v>
      </c>
      <c r="H152" s="6">
        <f t="shared" si="24"/>
        <v>1050</v>
      </c>
    </row>
    <row r="153" spans="1:8" x14ac:dyDescent="0.3">
      <c r="A153" s="165" t="s">
        <v>27</v>
      </c>
      <c r="B153" s="7" t="s">
        <v>0</v>
      </c>
      <c r="C153" s="8">
        <v>0</v>
      </c>
      <c r="D153" s="8">
        <v>11</v>
      </c>
      <c r="E153" s="8">
        <v>44</v>
      </c>
      <c r="F153" s="8">
        <v>43</v>
      </c>
      <c r="G153" s="8">
        <v>11</v>
      </c>
      <c r="H153" s="9">
        <f t="shared" si="24"/>
        <v>109</v>
      </c>
    </row>
    <row r="154" spans="1:8" x14ac:dyDescent="0.3">
      <c r="A154" s="165"/>
      <c r="B154" s="7" t="s">
        <v>1</v>
      </c>
      <c r="C154" s="8">
        <v>0</v>
      </c>
      <c r="D154" s="8">
        <v>501</v>
      </c>
      <c r="E154" s="8">
        <v>1819</v>
      </c>
      <c r="F154" s="8">
        <v>972</v>
      </c>
      <c r="G154" s="8">
        <v>178</v>
      </c>
      <c r="H154" s="9">
        <f t="shared" si="24"/>
        <v>3470</v>
      </c>
    </row>
    <row r="155" spans="1:8" x14ac:dyDescent="0.3">
      <c r="A155" s="165"/>
      <c r="B155" s="7" t="s">
        <v>2</v>
      </c>
      <c r="C155" s="8">
        <v>0</v>
      </c>
      <c r="D155" s="8">
        <v>976</v>
      </c>
      <c r="E155" s="8">
        <v>3430</v>
      </c>
      <c r="F155" s="8">
        <v>1879</v>
      </c>
      <c r="G155" s="8">
        <v>339</v>
      </c>
      <c r="H155" s="9">
        <f t="shared" si="24"/>
        <v>6624</v>
      </c>
    </row>
    <row r="156" spans="1:8" x14ac:dyDescent="0.3">
      <c r="A156" s="166" t="s">
        <v>28</v>
      </c>
      <c r="B156" s="4" t="s">
        <v>0</v>
      </c>
      <c r="C156" s="5">
        <v>2</v>
      </c>
      <c r="D156" s="5">
        <v>1</v>
      </c>
      <c r="E156" s="5">
        <v>7</v>
      </c>
      <c r="F156" s="5">
        <v>14</v>
      </c>
      <c r="G156" s="5">
        <v>5</v>
      </c>
      <c r="H156" s="6">
        <f t="shared" si="24"/>
        <v>29</v>
      </c>
    </row>
    <row r="157" spans="1:8" x14ac:dyDescent="0.3">
      <c r="A157" s="166"/>
      <c r="B157" s="4" t="s">
        <v>1</v>
      </c>
      <c r="C157" s="5">
        <v>306</v>
      </c>
      <c r="D157" s="5">
        <v>40</v>
      </c>
      <c r="E157" s="5">
        <v>199</v>
      </c>
      <c r="F157" s="5">
        <v>274</v>
      </c>
      <c r="G157" s="5">
        <v>93</v>
      </c>
      <c r="H157" s="6">
        <f t="shared" si="24"/>
        <v>912</v>
      </c>
    </row>
    <row r="158" spans="1:8" x14ac:dyDescent="0.3">
      <c r="A158" s="166"/>
      <c r="B158" s="4" t="s">
        <v>2</v>
      </c>
      <c r="C158" s="5">
        <v>631</v>
      </c>
      <c r="D158" s="5">
        <v>80</v>
      </c>
      <c r="E158" s="5">
        <v>396</v>
      </c>
      <c r="F158" s="5">
        <v>513</v>
      </c>
      <c r="G158" s="5">
        <v>199</v>
      </c>
      <c r="H158" s="6">
        <f t="shared" si="24"/>
        <v>1819</v>
      </c>
    </row>
    <row r="159" spans="1:8" x14ac:dyDescent="0.3">
      <c r="A159" s="165" t="s">
        <v>29</v>
      </c>
      <c r="B159" s="7" t="s">
        <v>0</v>
      </c>
      <c r="C159" s="8">
        <v>2</v>
      </c>
      <c r="D159" s="8">
        <v>5</v>
      </c>
      <c r="E159" s="8">
        <v>36</v>
      </c>
      <c r="F159" s="8">
        <v>101</v>
      </c>
      <c r="G159" s="8">
        <v>21</v>
      </c>
      <c r="H159" s="9">
        <f t="shared" si="24"/>
        <v>165</v>
      </c>
    </row>
    <row r="160" spans="1:8" x14ac:dyDescent="0.3">
      <c r="A160" s="165"/>
      <c r="B160" s="7" t="s">
        <v>1</v>
      </c>
      <c r="C160" s="8">
        <v>402</v>
      </c>
      <c r="D160" s="8">
        <v>332</v>
      </c>
      <c r="E160" s="8">
        <v>1625</v>
      </c>
      <c r="F160" s="8">
        <v>2454</v>
      </c>
      <c r="G160" s="8">
        <v>263</v>
      </c>
      <c r="H160" s="9">
        <f t="shared" si="24"/>
        <v>5076</v>
      </c>
    </row>
    <row r="161" spans="1:8" x14ac:dyDescent="0.3">
      <c r="A161" s="165"/>
      <c r="B161" s="7" t="s">
        <v>2</v>
      </c>
      <c r="C161" s="8">
        <v>845</v>
      </c>
      <c r="D161" s="8">
        <v>609</v>
      </c>
      <c r="E161" s="8">
        <v>3071</v>
      </c>
      <c r="F161" s="8">
        <v>4617</v>
      </c>
      <c r="G161" s="8">
        <v>509</v>
      </c>
      <c r="H161" s="9">
        <f t="shared" si="24"/>
        <v>9651</v>
      </c>
    </row>
    <row r="162" spans="1:8" x14ac:dyDescent="0.3">
      <c r="A162" s="166" t="s">
        <v>30</v>
      </c>
      <c r="B162" s="4" t="s">
        <v>0</v>
      </c>
      <c r="C162" s="5">
        <v>2</v>
      </c>
      <c r="D162" s="5">
        <v>15</v>
      </c>
      <c r="E162" s="5">
        <v>30</v>
      </c>
      <c r="F162" s="5">
        <v>11</v>
      </c>
      <c r="G162" s="5">
        <v>5</v>
      </c>
      <c r="H162" s="6">
        <f t="shared" si="24"/>
        <v>63</v>
      </c>
    </row>
    <row r="163" spans="1:8" x14ac:dyDescent="0.3">
      <c r="A163" s="166"/>
      <c r="B163" s="4" t="s">
        <v>1</v>
      </c>
      <c r="C163" s="5">
        <v>76</v>
      </c>
      <c r="D163" s="5">
        <v>697</v>
      </c>
      <c r="E163" s="5">
        <v>505</v>
      </c>
      <c r="F163" s="5">
        <v>312</v>
      </c>
      <c r="G163" s="5">
        <v>64</v>
      </c>
      <c r="H163" s="6">
        <f t="shared" si="24"/>
        <v>1654</v>
      </c>
    </row>
    <row r="164" spans="1:8" x14ac:dyDescent="0.3">
      <c r="A164" s="166"/>
      <c r="B164" s="4" t="s">
        <v>2</v>
      </c>
      <c r="C164" s="5">
        <v>119</v>
      </c>
      <c r="D164" s="5">
        <v>1197</v>
      </c>
      <c r="E164" s="5">
        <v>930</v>
      </c>
      <c r="F164" s="5">
        <v>546</v>
      </c>
      <c r="G164" s="5">
        <v>112</v>
      </c>
      <c r="H164" s="6">
        <f t="shared" si="24"/>
        <v>2904</v>
      </c>
    </row>
    <row r="165" spans="1:8" x14ac:dyDescent="0.3">
      <c r="A165" s="167" t="s">
        <v>4</v>
      </c>
      <c r="B165" s="57" t="s">
        <v>0</v>
      </c>
      <c r="C165" s="56">
        <f t="shared" ref="C165:H167" si="25">C150+C153+C156+C159+C162</f>
        <v>6</v>
      </c>
      <c r="D165" s="56">
        <f t="shared" si="25"/>
        <v>32</v>
      </c>
      <c r="E165" s="56">
        <f t="shared" si="25"/>
        <v>125</v>
      </c>
      <c r="F165" s="56">
        <f t="shared" si="25"/>
        <v>179</v>
      </c>
      <c r="G165" s="56">
        <f t="shared" si="25"/>
        <v>49</v>
      </c>
      <c r="H165" s="56">
        <f t="shared" si="25"/>
        <v>391</v>
      </c>
    </row>
    <row r="166" spans="1:8" x14ac:dyDescent="0.3">
      <c r="A166" s="167"/>
      <c r="B166" s="57" t="s">
        <v>1</v>
      </c>
      <c r="C166" s="56">
        <f t="shared" si="25"/>
        <v>784</v>
      </c>
      <c r="D166" s="56">
        <f t="shared" si="25"/>
        <v>1570</v>
      </c>
      <c r="E166" s="56">
        <f t="shared" si="25"/>
        <v>4335</v>
      </c>
      <c r="F166" s="56">
        <f t="shared" si="25"/>
        <v>4265</v>
      </c>
      <c r="G166" s="56">
        <f t="shared" si="25"/>
        <v>713</v>
      </c>
      <c r="H166" s="56">
        <f t="shared" si="25"/>
        <v>11667</v>
      </c>
    </row>
    <row r="167" spans="1:8" x14ac:dyDescent="0.3">
      <c r="A167" s="167"/>
      <c r="B167" s="57" t="s">
        <v>2</v>
      </c>
      <c r="C167" s="56">
        <f t="shared" si="25"/>
        <v>1595</v>
      </c>
      <c r="D167" s="56">
        <f t="shared" si="25"/>
        <v>2862</v>
      </c>
      <c r="E167" s="56">
        <f t="shared" si="25"/>
        <v>8189</v>
      </c>
      <c r="F167" s="56">
        <f t="shared" si="25"/>
        <v>8020</v>
      </c>
      <c r="G167" s="56">
        <f t="shared" si="25"/>
        <v>1382</v>
      </c>
      <c r="H167" s="56">
        <f t="shared" si="25"/>
        <v>22048</v>
      </c>
    </row>
    <row r="168" spans="1:8" x14ac:dyDescent="0.3">
      <c r="A168" s="168" t="s">
        <v>148</v>
      </c>
      <c r="B168" s="168"/>
      <c r="C168" s="168"/>
      <c r="D168" s="168"/>
      <c r="E168" s="168"/>
      <c r="F168" s="168"/>
      <c r="G168" s="7"/>
      <c r="H168" s="7"/>
    </row>
    <row r="169" spans="1:8" x14ac:dyDescent="0.3">
      <c r="A169" s="51"/>
      <c r="B169" s="51"/>
      <c r="C169" s="51"/>
      <c r="D169" s="51"/>
      <c r="E169" s="51"/>
      <c r="F169" s="7"/>
      <c r="G169" s="7"/>
      <c r="H169" s="7"/>
    </row>
    <row r="170" spans="1:8" x14ac:dyDescent="0.3">
      <c r="A170" s="51"/>
      <c r="B170" s="51"/>
      <c r="C170" s="51"/>
      <c r="D170" s="51"/>
      <c r="E170" s="51"/>
      <c r="F170" s="7"/>
      <c r="G170" s="7"/>
      <c r="H170" s="7"/>
    </row>
    <row r="171" spans="1:8" s="114" customFormat="1" ht="17.100000000000001" customHeight="1" x14ac:dyDescent="0.3">
      <c r="A171" s="169" t="s">
        <v>127</v>
      </c>
      <c r="B171" s="169"/>
      <c r="C171" s="169"/>
      <c r="D171" s="169"/>
      <c r="E171" s="169"/>
      <c r="F171" s="169"/>
      <c r="G171" s="169"/>
      <c r="H171" s="169"/>
    </row>
    <row r="172" spans="1:8" s="114" customFormat="1" ht="17.100000000000001" customHeight="1" x14ac:dyDescent="0.3">
      <c r="A172" s="169" t="s">
        <v>139</v>
      </c>
      <c r="B172" s="169"/>
      <c r="C172" s="169"/>
      <c r="D172" s="169"/>
      <c r="E172" s="169"/>
      <c r="F172" s="169"/>
      <c r="G172" s="169"/>
      <c r="H172" s="169"/>
    </row>
    <row r="173" spans="1:8" s="114" customFormat="1" ht="17.100000000000001" customHeight="1" x14ac:dyDescent="0.3">
      <c r="A173" s="118" t="s">
        <v>72</v>
      </c>
      <c r="B173" s="117"/>
      <c r="C173" s="117" t="s">
        <v>68</v>
      </c>
      <c r="D173" s="117" t="s">
        <v>69</v>
      </c>
      <c r="E173" s="117" t="s">
        <v>70</v>
      </c>
      <c r="F173" s="117" t="s">
        <v>71</v>
      </c>
      <c r="G173" s="117" t="s">
        <v>3</v>
      </c>
      <c r="H173" s="117" t="s">
        <v>4</v>
      </c>
    </row>
    <row r="174" spans="1:8" x14ac:dyDescent="0.3">
      <c r="A174" s="166" t="s">
        <v>26</v>
      </c>
      <c r="B174" s="4" t="s">
        <v>0</v>
      </c>
      <c r="C174" s="5">
        <v>0</v>
      </c>
      <c r="D174" s="5">
        <v>0</v>
      </c>
      <c r="E174" s="5">
        <v>8</v>
      </c>
      <c r="F174" s="5">
        <v>10</v>
      </c>
      <c r="G174" s="5">
        <v>7</v>
      </c>
      <c r="H174" s="6">
        <f t="shared" ref="H174:H188" si="26">SUM(C174:G174)</f>
        <v>25</v>
      </c>
    </row>
    <row r="175" spans="1:8" x14ac:dyDescent="0.3">
      <c r="A175" s="166"/>
      <c r="B175" s="4" t="s">
        <v>1</v>
      </c>
      <c r="C175" s="5">
        <v>0</v>
      </c>
      <c r="D175" s="5">
        <v>0</v>
      </c>
      <c r="E175" s="5">
        <v>187</v>
      </c>
      <c r="F175" s="5">
        <v>253</v>
      </c>
      <c r="G175" s="5">
        <v>115</v>
      </c>
      <c r="H175" s="6">
        <f t="shared" si="26"/>
        <v>555</v>
      </c>
    </row>
    <row r="176" spans="1:8" x14ac:dyDescent="0.3">
      <c r="A176" s="166"/>
      <c r="B176" s="4" t="s">
        <v>2</v>
      </c>
      <c r="C176" s="5">
        <v>0</v>
      </c>
      <c r="D176" s="5">
        <v>0</v>
      </c>
      <c r="E176" s="5">
        <v>362</v>
      </c>
      <c r="F176" s="5">
        <v>465</v>
      </c>
      <c r="G176" s="5">
        <v>223</v>
      </c>
      <c r="H176" s="6">
        <f t="shared" si="26"/>
        <v>1050</v>
      </c>
    </row>
    <row r="177" spans="1:8" x14ac:dyDescent="0.3">
      <c r="A177" s="165" t="s">
        <v>27</v>
      </c>
      <c r="B177" s="7" t="s">
        <v>0</v>
      </c>
      <c r="C177" s="8">
        <v>0</v>
      </c>
      <c r="D177" s="8">
        <v>11</v>
      </c>
      <c r="E177" s="8">
        <v>45</v>
      </c>
      <c r="F177" s="8">
        <v>44</v>
      </c>
      <c r="G177" s="8">
        <v>11</v>
      </c>
      <c r="H177" s="9">
        <f t="shared" si="26"/>
        <v>111</v>
      </c>
    </row>
    <row r="178" spans="1:8" x14ac:dyDescent="0.3">
      <c r="A178" s="165"/>
      <c r="B178" s="7" t="s">
        <v>1</v>
      </c>
      <c r="C178" s="8">
        <v>0</v>
      </c>
      <c r="D178" s="8">
        <v>501</v>
      </c>
      <c r="E178" s="8">
        <v>1881</v>
      </c>
      <c r="F178" s="8">
        <v>976</v>
      </c>
      <c r="G178" s="8">
        <v>178</v>
      </c>
      <c r="H178" s="9">
        <f t="shared" si="26"/>
        <v>3536</v>
      </c>
    </row>
    <row r="179" spans="1:8" x14ac:dyDescent="0.3">
      <c r="A179" s="165"/>
      <c r="B179" s="7" t="s">
        <v>2</v>
      </c>
      <c r="C179" s="8">
        <v>0</v>
      </c>
      <c r="D179" s="8">
        <v>976</v>
      </c>
      <c r="E179" s="8">
        <v>3553</v>
      </c>
      <c r="F179" s="8">
        <v>1889</v>
      </c>
      <c r="G179" s="8">
        <v>339</v>
      </c>
      <c r="H179" s="9">
        <f t="shared" si="26"/>
        <v>6757</v>
      </c>
    </row>
    <row r="180" spans="1:8" x14ac:dyDescent="0.3">
      <c r="A180" s="166" t="s">
        <v>28</v>
      </c>
      <c r="B180" s="4" t="s">
        <v>0</v>
      </c>
      <c r="C180" s="5">
        <v>2</v>
      </c>
      <c r="D180" s="5">
        <v>2</v>
      </c>
      <c r="E180" s="5">
        <v>7</v>
      </c>
      <c r="F180" s="5">
        <v>14</v>
      </c>
      <c r="G180" s="5">
        <v>5</v>
      </c>
      <c r="H180" s="6">
        <f t="shared" si="26"/>
        <v>30</v>
      </c>
    </row>
    <row r="181" spans="1:8" x14ac:dyDescent="0.3">
      <c r="A181" s="166"/>
      <c r="B181" s="4" t="s">
        <v>1</v>
      </c>
      <c r="C181" s="5">
        <v>306</v>
      </c>
      <c r="D181" s="5">
        <v>84</v>
      </c>
      <c r="E181" s="5">
        <v>199</v>
      </c>
      <c r="F181" s="5">
        <v>274</v>
      </c>
      <c r="G181" s="5">
        <v>93</v>
      </c>
      <c r="H181" s="6">
        <f t="shared" si="26"/>
        <v>956</v>
      </c>
    </row>
    <row r="182" spans="1:8" x14ac:dyDescent="0.3">
      <c r="A182" s="166"/>
      <c r="B182" s="4" t="s">
        <v>2</v>
      </c>
      <c r="C182" s="5">
        <v>631</v>
      </c>
      <c r="D182" s="5">
        <v>182</v>
      </c>
      <c r="E182" s="5">
        <v>396</v>
      </c>
      <c r="F182" s="5">
        <v>513</v>
      </c>
      <c r="G182" s="5">
        <v>199</v>
      </c>
      <c r="H182" s="6">
        <f t="shared" si="26"/>
        <v>1921</v>
      </c>
    </row>
    <row r="183" spans="1:8" x14ac:dyDescent="0.3">
      <c r="A183" s="165" t="s">
        <v>29</v>
      </c>
      <c r="B183" s="7" t="s">
        <v>0</v>
      </c>
      <c r="C183" s="8">
        <v>2</v>
      </c>
      <c r="D183" s="8">
        <v>5</v>
      </c>
      <c r="E183" s="8">
        <v>36</v>
      </c>
      <c r="F183" s="8">
        <v>101</v>
      </c>
      <c r="G183" s="8">
        <v>22</v>
      </c>
      <c r="H183" s="9">
        <f t="shared" si="26"/>
        <v>166</v>
      </c>
    </row>
    <row r="184" spans="1:8" x14ac:dyDescent="0.3">
      <c r="A184" s="165"/>
      <c r="B184" s="7" t="s">
        <v>1</v>
      </c>
      <c r="C184" s="8">
        <v>402</v>
      </c>
      <c r="D184" s="8">
        <v>332</v>
      </c>
      <c r="E184" s="8">
        <v>1614</v>
      </c>
      <c r="F184" s="8">
        <v>2454</v>
      </c>
      <c r="G184" s="8">
        <v>277</v>
      </c>
      <c r="H184" s="9">
        <f t="shared" si="26"/>
        <v>5079</v>
      </c>
    </row>
    <row r="185" spans="1:8" x14ac:dyDescent="0.3">
      <c r="A185" s="165"/>
      <c r="B185" s="7" t="s">
        <v>2</v>
      </c>
      <c r="C185" s="8">
        <v>845</v>
      </c>
      <c r="D185" s="8">
        <v>609</v>
      </c>
      <c r="E185" s="8">
        <v>3043</v>
      </c>
      <c r="F185" s="8">
        <v>4617</v>
      </c>
      <c r="G185" s="8">
        <v>536</v>
      </c>
      <c r="H185" s="9">
        <f t="shared" si="26"/>
        <v>9650</v>
      </c>
    </row>
    <row r="186" spans="1:8" x14ac:dyDescent="0.3">
      <c r="A186" s="166" t="s">
        <v>30</v>
      </c>
      <c r="B186" s="4" t="s">
        <v>0</v>
      </c>
      <c r="C186" s="5">
        <v>2</v>
      </c>
      <c r="D186" s="5">
        <v>15</v>
      </c>
      <c r="E186" s="5">
        <v>30</v>
      </c>
      <c r="F186" s="5">
        <v>11</v>
      </c>
      <c r="G186" s="5">
        <v>5</v>
      </c>
      <c r="H186" s="6">
        <f t="shared" si="26"/>
        <v>63</v>
      </c>
    </row>
    <row r="187" spans="1:8" x14ac:dyDescent="0.3">
      <c r="A187" s="166"/>
      <c r="B187" s="4" t="s">
        <v>1</v>
      </c>
      <c r="C187" s="5">
        <v>76</v>
      </c>
      <c r="D187" s="5">
        <v>697</v>
      </c>
      <c r="E187" s="5">
        <v>510</v>
      </c>
      <c r="F187" s="5">
        <v>293</v>
      </c>
      <c r="G187" s="5">
        <v>64</v>
      </c>
      <c r="H187" s="6">
        <f t="shared" si="26"/>
        <v>1640</v>
      </c>
    </row>
    <row r="188" spans="1:8" x14ac:dyDescent="0.3">
      <c r="A188" s="166"/>
      <c r="B188" s="4" t="s">
        <v>2</v>
      </c>
      <c r="C188" s="5">
        <v>119</v>
      </c>
      <c r="D188" s="5">
        <v>1197</v>
      </c>
      <c r="E188" s="5">
        <v>941</v>
      </c>
      <c r="F188" s="5">
        <v>526</v>
      </c>
      <c r="G188" s="5">
        <v>112</v>
      </c>
      <c r="H188" s="6">
        <f t="shared" si="26"/>
        <v>2895</v>
      </c>
    </row>
    <row r="189" spans="1:8" x14ac:dyDescent="0.3">
      <c r="A189" s="167" t="s">
        <v>4</v>
      </c>
      <c r="B189" s="57" t="s">
        <v>0</v>
      </c>
      <c r="C189" s="56">
        <f t="shared" ref="C189:H191" si="27">C174+C177+C180+C183+C186</f>
        <v>6</v>
      </c>
      <c r="D189" s="56">
        <f t="shared" si="27"/>
        <v>33</v>
      </c>
      <c r="E189" s="56">
        <f t="shared" si="27"/>
        <v>126</v>
      </c>
      <c r="F189" s="56">
        <f t="shared" si="27"/>
        <v>180</v>
      </c>
      <c r="G189" s="56">
        <f t="shared" si="27"/>
        <v>50</v>
      </c>
      <c r="H189" s="56">
        <f t="shared" si="27"/>
        <v>395</v>
      </c>
    </row>
    <row r="190" spans="1:8" x14ac:dyDescent="0.3">
      <c r="A190" s="167"/>
      <c r="B190" s="57" t="s">
        <v>1</v>
      </c>
      <c r="C190" s="56">
        <f t="shared" si="27"/>
        <v>784</v>
      </c>
      <c r="D190" s="56">
        <f t="shared" si="27"/>
        <v>1614</v>
      </c>
      <c r="E190" s="56">
        <f t="shared" si="27"/>
        <v>4391</v>
      </c>
      <c r="F190" s="56">
        <f t="shared" si="27"/>
        <v>4250</v>
      </c>
      <c r="G190" s="56">
        <f t="shared" si="27"/>
        <v>727</v>
      </c>
      <c r="H190" s="56">
        <f t="shared" si="27"/>
        <v>11766</v>
      </c>
    </row>
    <row r="191" spans="1:8" x14ac:dyDescent="0.3">
      <c r="A191" s="167"/>
      <c r="B191" s="57" t="s">
        <v>2</v>
      </c>
      <c r="C191" s="56">
        <f t="shared" si="27"/>
        <v>1595</v>
      </c>
      <c r="D191" s="56">
        <f t="shared" si="27"/>
        <v>2964</v>
      </c>
      <c r="E191" s="56">
        <f t="shared" si="27"/>
        <v>8295</v>
      </c>
      <c r="F191" s="56">
        <f t="shared" si="27"/>
        <v>8010</v>
      </c>
      <c r="G191" s="56">
        <f t="shared" si="27"/>
        <v>1409</v>
      </c>
      <c r="H191" s="56">
        <f t="shared" si="27"/>
        <v>22273</v>
      </c>
    </row>
    <row r="192" spans="1:8" x14ac:dyDescent="0.3">
      <c r="A192" s="168" t="s">
        <v>148</v>
      </c>
      <c r="B192" s="168"/>
      <c r="C192" s="168"/>
      <c r="D192" s="168"/>
      <c r="E192" s="168"/>
      <c r="F192" s="168"/>
      <c r="G192" s="7"/>
      <c r="H192" s="7"/>
    </row>
    <row r="195" spans="1:8" s="114" customFormat="1" ht="17.100000000000001" customHeight="1" x14ac:dyDescent="0.3">
      <c r="A195" s="169" t="s">
        <v>127</v>
      </c>
      <c r="B195" s="169"/>
      <c r="C195" s="169"/>
      <c r="D195" s="169"/>
      <c r="E195" s="169"/>
      <c r="F195" s="169"/>
      <c r="G195" s="169"/>
      <c r="H195" s="169"/>
    </row>
    <row r="196" spans="1:8" s="114" customFormat="1" ht="17.100000000000001" customHeight="1" x14ac:dyDescent="0.3">
      <c r="A196" s="169" t="s">
        <v>140</v>
      </c>
      <c r="B196" s="169"/>
      <c r="C196" s="169"/>
      <c r="D196" s="169"/>
      <c r="E196" s="169"/>
      <c r="F196" s="169"/>
      <c r="G196" s="169"/>
      <c r="H196" s="169"/>
    </row>
    <row r="197" spans="1:8" s="114" customFormat="1" ht="17.100000000000001" customHeight="1" x14ac:dyDescent="0.3">
      <c r="A197" s="118" t="s">
        <v>72</v>
      </c>
      <c r="B197" s="117"/>
      <c r="C197" s="117" t="s">
        <v>68</v>
      </c>
      <c r="D197" s="117" t="s">
        <v>69</v>
      </c>
      <c r="E197" s="117" t="s">
        <v>70</v>
      </c>
      <c r="F197" s="117" t="s">
        <v>71</v>
      </c>
      <c r="G197" s="117" t="s">
        <v>3</v>
      </c>
      <c r="H197" s="117" t="s">
        <v>4</v>
      </c>
    </row>
    <row r="198" spans="1:8" x14ac:dyDescent="0.3">
      <c r="A198" s="166" t="s">
        <v>26</v>
      </c>
      <c r="B198" s="4" t="s">
        <v>0</v>
      </c>
      <c r="C198" s="5">
        <v>0</v>
      </c>
      <c r="D198" s="5">
        <v>0</v>
      </c>
      <c r="E198" s="5">
        <v>8</v>
      </c>
      <c r="F198" s="5">
        <v>10</v>
      </c>
      <c r="G198" s="5">
        <v>6</v>
      </c>
      <c r="H198" s="6">
        <f>SUM(C198:G198)</f>
        <v>24</v>
      </c>
    </row>
    <row r="199" spans="1:8" x14ac:dyDescent="0.3">
      <c r="A199" s="166"/>
      <c r="B199" s="4" t="s">
        <v>1</v>
      </c>
      <c r="C199" s="5">
        <v>0</v>
      </c>
      <c r="D199" s="5">
        <v>0</v>
      </c>
      <c r="E199" s="5">
        <v>187</v>
      </c>
      <c r="F199" s="5">
        <v>253</v>
      </c>
      <c r="G199" s="5">
        <v>94</v>
      </c>
      <c r="H199" s="6">
        <f t="shared" ref="H199:H212" si="28">SUM(C199:G199)</f>
        <v>534</v>
      </c>
    </row>
    <row r="200" spans="1:8" x14ac:dyDescent="0.3">
      <c r="A200" s="166"/>
      <c r="B200" s="4" t="s">
        <v>2</v>
      </c>
      <c r="C200" s="5">
        <v>0</v>
      </c>
      <c r="D200" s="5">
        <v>0</v>
      </c>
      <c r="E200" s="5">
        <v>362</v>
      </c>
      <c r="F200" s="5">
        <v>465</v>
      </c>
      <c r="G200" s="5">
        <v>181</v>
      </c>
      <c r="H200" s="6">
        <f t="shared" si="28"/>
        <v>1008</v>
      </c>
    </row>
    <row r="201" spans="1:8" x14ac:dyDescent="0.3">
      <c r="A201" s="165" t="s">
        <v>27</v>
      </c>
      <c r="B201" s="7" t="s">
        <v>0</v>
      </c>
      <c r="C201" s="8">
        <v>0</v>
      </c>
      <c r="D201" s="8">
        <v>11</v>
      </c>
      <c r="E201" s="8">
        <v>46</v>
      </c>
      <c r="F201" s="8">
        <v>46</v>
      </c>
      <c r="G201" s="8">
        <v>11</v>
      </c>
      <c r="H201" s="9">
        <f t="shared" si="28"/>
        <v>114</v>
      </c>
    </row>
    <row r="202" spans="1:8" x14ac:dyDescent="0.3">
      <c r="A202" s="165"/>
      <c r="B202" s="7" t="s">
        <v>1</v>
      </c>
      <c r="C202" s="8">
        <v>0</v>
      </c>
      <c r="D202" s="8">
        <v>501</v>
      </c>
      <c r="E202" s="8">
        <v>1895</v>
      </c>
      <c r="F202" s="8">
        <v>1000</v>
      </c>
      <c r="G202" s="8">
        <v>215</v>
      </c>
      <c r="H202" s="9">
        <f t="shared" si="28"/>
        <v>3611</v>
      </c>
    </row>
    <row r="203" spans="1:8" x14ac:dyDescent="0.3">
      <c r="A203" s="165"/>
      <c r="B203" s="7" t="s">
        <v>2</v>
      </c>
      <c r="C203" s="8">
        <v>0</v>
      </c>
      <c r="D203" s="8">
        <v>976</v>
      </c>
      <c r="E203" s="8">
        <v>3587</v>
      </c>
      <c r="F203" s="8">
        <v>1922</v>
      </c>
      <c r="G203" s="8">
        <v>419</v>
      </c>
      <c r="H203" s="9">
        <f t="shared" si="28"/>
        <v>6904</v>
      </c>
    </row>
    <row r="204" spans="1:8" x14ac:dyDescent="0.3">
      <c r="A204" s="166" t="s">
        <v>28</v>
      </c>
      <c r="B204" s="4" t="s">
        <v>0</v>
      </c>
      <c r="C204" s="5">
        <v>2</v>
      </c>
      <c r="D204" s="5">
        <v>1</v>
      </c>
      <c r="E204" s="5">
        <v>7</v>
      </c>
      <c r="F204" s="5">
        <v>13</v>
      </c>
      <c r="G204" s="5">
        <v>5</v>
      </c>
      <c r="H204" s="6">
        <f t="shared" si="28"/>
        <v>28</v>
      </c>
    </row>
    <row r="205" spans="1:8" x14ac:dyDescent="0.3">
      <c r="A205" s="166"/>
      <c r="B205" s="4" t="s">
        <v>1</v>
      </c>
      <c r="C205" s="5">
        <v>306</v>
      </c>
      <c r="D205" s="5">
        <v>44</v>
      </c>
      <c r="E205" s="5">
        <v>199</v>
      </c>
      <c r="F205" s="5">
        <v>238</v>
      </c>
      <c r="G205" s="5">
        <v>80</v>
      </c>
      <c r="H205" s="6">
        <f t="shared" si="28"/>
        <v>867</v>
      </c>
    </row>
    <row r="206" spans="1:8" x14ac:dyDescent="0.3">
      <c r="A206" s="166"/>
      <c r="B206" s="4" t="s">
        <v>2</v>
      </c>
      <c r="C206" s="5">
        <v>631</v>
      </c>
      <c r="D206" s="5">
        <v>102</v>
      </c>
      <c r="E206" s="5">
        <v>396</v>
      </c>
      <c r="F206" s="5">
        <v>459</v>
      </c>
      <c r="G206" s="5">
        <v>162</v>
      </c>
      <c r="H206" s="6">
        <f t="shared" si="28"/>
        <v>1750</v>
      </c>
    </row>
    <row r="207" spans="1:8" x14ac:dyDescent="0.3">
      <c r="A207" s="165" t="s">
        <v>29</v>
      </c>
      <c r="B207" s="7" t="s">
        <v>0</v>
      </c>
      <c r="C207" s="8">
        <v>2</v>
      </c>
      <c r="D207" s="8">
        <v>6</v>
      </c>
      <c r="E207" s="8">
        <v>36</v>
      </c>
      <c r="F207" s="8">
        <v>103</v>
      </c>
      <c r="G207" s="8">
        <v>22</v>
      </c>
      <c r="H207" s="9">
        <f t="shared" si="28"/>
        <v>169</v>
      </c>
    </row>
    <row r="208" spans="1:8" x14ac:dyDescent="0.3">
      <c r="A208" s="165"/>
      <c r="B208" s="7" t="s">
        <v>1</v>
      </c>
      <c r="C208" s="8">
        <v>386</v>
      </c>
      <c r="D208" s="8">
        <v>364</v>
      </c>
      <c r="E208" s="8">
        <v>1562</v>
      </c>
      <c r="F208" s="8">
        <v>2456</v>
      </c>
      <c r="G208" s="8">
        <v>258</v>
      </c>
      <c r="H208" s="9">
        <f t="shared" si="28"/>
        <v>5026</v>
      </c>
    </row>
    <row r="209" spans="1:8" x14ac:dyDescent="0.3">
      <c r="A209" s="165"/>
      <c r="B209" s="7" t="s">
        <v>2</v>
      </c>
      <c r="C209" s="8">
        <v>808</v>
      </c>
      <c r="D209" s="8">
        <v>657</v>
      </c>
      <c r="E209" s="8">
        <v>3008</v>
      </c>
      <c r="F209" s="8">
        <v>4646</v>
      </c>
      <c r="G209" s="8">
        <v>494</v>
      </c>
      <c r="H209" s="9">
        <f t="shared" si="28"/>
        <v>9613</v>
      </c>
    </row>
    <row r="210" spans="1:8" x14ac:dyDescent="0.3">
      <c r="A210" s="166" t="s">
        <v>30</v>
      </c>
      <c r="B210" s="4" t="s">
        <v>0</v>
      </c>
      <c r="C210" s="5">
        <v>2</v>
      </c>
      <c r="D210" s="5">
        <v>15</v>
      </c>
      <c r="E210" s="5">
        <v>27</v>
      </c>
      <c r="F210" s="5">
        <v>11</v>
      </c>
      <c r="G210" s="5">
        <v>4</v>
      </c>
      <c r="H210" s="6">
        <f t="shared" si="28"/>
        <v>59</v>
      </c>
    </row>
    <row r="211" spans="1:8" x14ac:dyDescent="0.3">
      <c r="A211" s="166"/>
      <c r="B211" s="4" t="s">
        <v>1</v>
      </c>
      <c r="C211" s="5">
        <v>76</v>
      </c>
      <c r="D211" s="5">
        <v>699</v>
      </c>
      <c r="E211" s="5">
        <v>457</v>
      </c>
      <c r="F211" s="5">
        <v>293</v>
      </c>
      <c r="G211" s="5">
        <v>43</v>
      </c>
      <c r="H211" s="6">
        <f t="shared" si="28"/>
        <v>1568</v>
      </c>
    </row>
    <row r="212" spans="1:8" x14ac:dyDescent="0.3">
      <c r="A212" s="166"/>
      <c r="B212" s="4" t="s">
        <v>2</v>
      </c>
      <c r="C212" s="5">
        <v>119</v>
      </c>
      <c r="D212" s="5">
        <v>1201</v>
      </c>
      <c r="E212" s="5">
        <v>837</v>
      </c>
      <c r="F212" s="5">
        <v>526</v>
      </c>
      <c r="G212" s="5">
        <v>76</v>
      </c>
      <c r="H212" s="6">
        <f t="shared" si="28"/>
        <v>2759</v>
      </c>
    </row>
    <row r="213" spans="1:8" x14ac:dyDescent="0.3">
      <c r="A213" s="167" t="s">
        <v>4</v>
      </c>
      <c r="B213" s="57" t="s">
        <v>0</v>
      </c>
      <c r="C213" s="56">
        <f>C198+C201+C204+C207+C210</f>
        <v>6</v>
      </c>
      <c r="D213" s="56">
        <f t="shared" ref="D213:H213" si="29">D198+D201+D204+D207+D210</f>
        <v>33</v>
      </c>
      <c r="E213" s="56">
        <f t="shared" si="29"/>
        <v>124</v>
      </c>
      <c r="F213" s="56">
        <f t="shared" si="29"/>
        <v>183</v>
      </c>
      <c r="G213" s="56">
        <f t="shared" si="29"/>
        <v>48</v>
      </c>
      <c r="H213" s="56">
        <f t="shared" si="29"/>
        <v>394</v>
      </c>
    </row>
    <row r="214" spans="1:8" x14ac:dyDescent="0.3">
      <c r="A214" s="167"/>
      <c r="B214" s="57" t="s">
        <v>1</v>
      </c>
      <c r="C214" s="56">
        <f t="shared" ref="C214:H214" si="30">C199+C202+C205+C208+C211</f>
        <v>768</v>
      </c>
      <c r="D214" s="56">
        <f t="shared" si="30"/>
        <v>1608</v>
      </c>
      <c r="E214" s="56">
        <f t="shared" si="30"/>
        <v>4300</v>
      </c>
      <c r="F214" s="56">
        <f t="shared" si="30"/>
        <v>4240</v>
      </c>
      <c r="G214" s="56">
        <f t="shared" si="30"/>
        <v>690</v>
      </c>
      <c r="H214" s="56">
        <f t="shared" si="30"/>
        <v>11606</v>
      </c>
    </row>
    <row r="215" spans="1:8" x14ac:dyDescent="0.3">
      <c r="A215" s="167"/>
      <c r="B215" s="57" t="s">
        <v>2</v>
      </c>
      <c r="C215" s="56">
        <f t="shared" ref="C215:H215" si="31">C200+C203+C206+C209+C212</f>
        <v>1558</v>
      </c>
      <c r="D215" s="56">
        <f t="shared" si="31"/>
        <v>2936</v>
      </c>
      <c r="E215" s="56">
        <f t="shared" si="31"/>
        <v>8190</v>
      </c>
      <c r="F215" s="56">
        <f t="shared" si="31"/>
        <v>8018</v>
      </c>
      <c r="G215" s="56">
        <f t="shared" si="31"/>
        <v>1332</v>
      </c>
      <c r="H215" s="56">
        <f t="shared" si="31"/>
        <v>22034</v>
      </c>
    </row>
    <row r="216" spans="1:8" x14ac:dyDescent="0.3">
      <c r="A216" s="168" t="s">
        <v>148</v>
      </c>
      <c r="B216" s="168"/>
      <c r="C216" s="168"/>
      <c r="D216" s="168"/>
      <c r="E216" s="168"/>
      <c r="F216" s="168"/>
      <c r="G216" s="7"/>
      <c r="H216" s="7"/>
    </row>
    <row r="219" spans="1:8" s="114" customFormat="1" ht="17.100000000000001" customHeight="1" x14ac:dyDescent="0.3">
      <c r="A219" s="169" t="s">
        <v>127</v>
      </c>
      <c r="B219" s="169"/>
      <c r="C219" s="169"/>
      <c r="D219" s="169"/>
      <c r="E219" s="169"/>
      <c r="F219" s="169"/>
      <c r="G219" s="169"/>
      <c r="H219" s="169"/>
    </row>
    <row r="220" spans="1:8" s="114" customFormat="1" ht="17.100000000000001" customHeight="1" x14ac:dyDescent="0.3">
      <c r="A220" s="169" t="s">
        <v>141</v>
      </c>
      <c r="B220" s="169"/>
      <c r="C220" s="169"/>
      <c r="D220" s="169"/>
      <c r="E220" s="169"/>
      <c r="F220" s="169"/>
      <c r="G220" s="169"/>
      <c r="H220" s="169"/>
    </row>
    <row r="221" spans="1:8" s="114" customFormat="1" ht="17.100000000000001" customHeight="1" x14ac:dyDescent="0.3">
      <c r="A221" s="118" t="s">
        <v>72</v>
      </c>
      <c r="B221" s="117"/>
      <c r="C221" s="117" t="s">
        <v>68</v>
      </c>
      <c r="D221" s="117" t="s">
        <v>69</v>
      </c>
      <c r="E221" s="117" t="s">
        <v>70</v>
      </c>
      <c r="F221" s="117" t="s">
        <v>71</v>
      </c>
      <c r="G221" s="117" t="s">
        <v>3</v>
      </c>
      <c r="H221" s="117" t="s">
        <v>4</v>
      </c>
    </row>
    <row r="222" spans="1:8" x14ac:dyDescent="0.3">
      <c r="A222" s="166" t="s">
        <v>26</v>
      </c>
      <c r="B222" s="4" t="s">
        <v>0</v>
      </c>
      <c r="C222" s="5">
        <v>0</v>
      </c>
      <c r="D222" s="5">
        <v>0</v>
      </c>
      <c r="E222" s="5">
        <v>8</v>
      </c>
      <c r="F222" s="5">
        <v>10</v>
      </c>
      <c r="G222" s="5">
        <v>6</v>
      </c>
      <c r="H222" s="6">
        <f t="shared" ref="H222:H236" si="32">SUM(C222:G222)</f>
        <v>24</v>
      </c>
    </row>
    <row r="223" spans="1:8" x14ac:dyDescent="0.3">
      <c r="A223" s="166"/>
      <c r="B223" s="4" t="s">
        <v>1</v>
      </c>
      <c r="C223" s="5">
        <v>0</v>
      </c>
      <c r="D223" s="5">
        <v>0</v>
      </c>
      <c r="E223" s="5">
        <v>173</v>
      </c>
      <c r="F223" s="5">
        <v>253</v>
      </c>
      <c r="G223" s="5">
        <v>94</v>
      </c>
      <c r="H223" s="6">
        <f t="shared" si="32"/>
        <v>520</v>
      </c>
    </row>
    <row r="224" spans="1:8" x14ac:dyDescent="0.3">
      <c r="A224" s="166"/>
      <c r="B224" s="4" t="s">
        <v>2</v>
      </c>
      <c r="C224" s="5">
        <v>0</v>
      </c>
      <c r="D224" s="5">
        <v>0</v>
      </c>
      <c r="E224" s="5">
        <v>326</v>
      </c>
      <c r="F224" s="5">
        <v>465</v>
      </c>
      <c r="G224" s="5">
        <v>181</v>
      </c>
      <c r="H224" s="6">
        <f t="shared" si="32"/>
        <v>972</v>
      </c>
    </row>
    <row r="225" spans="1:8" x14ac:dyDescent="0.3">
      <c r="A225" s="165" t="s">
        <v>27</v>
      </c>
      <c r="B225" s="7" t="s">
        <v>0</v>
      </c>
      <c r="C225" s="8">
        <v>0</v>
      </c>
      <c r="D225" s="8">
        <v>10</v>
      </c>
      <c r="E225" s="8">
        <v>47</v>
      </c>
      <c r="F225" s="8">
        <v>47</v>
      </c>
      <c r="G225" s="8">
        <v>10</v>
      </c>
      <c r="H225" s="9">
        <f t="shared" si="32"/>
        <v>114</v>
      </c>
    </row>
    <row r="226" spans="1:8" x14ac:dyDescent="0.3">
      <c r="A226" s="165"/>
      <c r="B226" s="7" t="s">
        <v>1</v>
      </c>
      <c r="C226" s="8">
        <v>0</v>
      </c>
      <c r="D226" s="8">
        <v>466</v>
      </c>
      <c r="E226" s="8">
        <v>1929</v>
      </c>
      <c r="F226" s="8">
        <v>1006</v>
      </c>
      <c r="G226" s="8">
        <v>202</v>
      </c>
      <c r="H226" s="9">
        <f t="shared" si="32"/>
        <v>3603</v>
      </c>
    </row>
    <row r="227" spans="1:8" x14ac:dyDescent="0.3">
      <c r="A227" s="165"/>
      <c r="B227" s="7" t="s">
        <v>2</v>
      </c>
      <c r="C227" s="8">
        <v>0</v>
      </c>
      <c r="D227" s="8">
        <v>905</v>
      </c>
      <c r="E227" s="8">
        <v>3655</v>
      </c>
      <c r="F227" s="8">
        <v>1931</v>
      </c>
      <c r="G227" s="8">
        <v>393</v>
      </c>
      <c r="H227" s="9">
        <f t="shared" si="32"/>
        <v>6884</v>
      </c>
    </row>
    <row r="228" spans="1:8" x14ac:dyDescent="0.3">
      <c r="A228" s="166" t="s">
        <v>28</v>
      </c>
      <c r="B228" s="4" t="s">
        <v>0</v>
      </c>
      <c r="C228" s="5">
        <v>2</v>
      </c>
      <c r="D228" s="5">
        <v>2</v>
      </c>
      <c r="E228" s="5">
        <v>7</v>
      </c>
      <c r="F228" s="5">
        <v>12</v>
      </c>
      <c r="G228" s="5">
        <v>4</v>
      </c>
      <c r="H228" s="6">
        <f t="shared" si="32"/>
        <v>27</v>
      </c>
    </row>
    <row r="229" spans="1:8" x14ac:dyDescent="0.3">
      <c r="A229" s="166"/>
      <c r="B229" s="4" t="s">
        <v>1</v>
      </c>
      <c r="C229" s="5">
        <v>306</v>
      </c>
      <c r="D229" s="5">
        <v>95</v>
      </c>
      <c r="E229" s="5">
        <v>160</v>
      </c>
      <c r="F229" s="5">
        <v>226</v>
      </c>
      <c r="G229" s="5">
        <v>60</v>
      </c>
      <c r="H229" s="6">
        <f t="shared" si="32"/>
        <v>847</v>
      </c>
    </row>
    <row r="230" spans="1:8" x14ac:dyDescent="0.3">
      <c r="A230" s="166"/>
      <c r="B230" s="4" t="s">
        <v>2</v>
      </c>
      <c r="C230" s="5">
        <v>631</v>
      </c>
      <c r="D230" s="5">
        <v>212</v>
      </c>
      <c r="E230" s="5">
        <v>308</v>
      </c>
      <c r="F230" s="5">
        <v>437</v>
      </c>
      <c r="G230" s="5">
        <v>116</v>
      </c>
      <c r="H230" s="6">
        <f t="shared" si="32"/>
        <v>1704</v>
      </c>
    </row>
    <row r="231" spans="1:8" x14ac:dyDescent="0.3">
      <c r="A231" s="165" t="s">
        <v>29</v>
      </c>
      <c r="B231" s="7" t="s">
        <v>0</v>
      </c>
      <c r="C231" s="8">
        <v>2</v>
      </c>
      <c r="D231" s="8">
        <v>6</v>
      </c>
      <c r="E231" s="8">
        <v>36</v>
      </c>
      <c r="F231" s="8">
        <v>103</v>
      </c>
      <c r="G231" s="8">
        <v>22</v>
      </c>
      <c r="H231" s="9">
        <f t="shared" si="32"/>
        <v>169</v>
      </c>
    </row>
    <row r="232" spans="1:8" x14ac:dyDescent="0.3">
      <c r="A232" s="165"/>
      <c r="B232" s="7" t="s">
        <v>1</v>
      </c>
      <c r="C232" s="8">
        <v>386</v>
      </c>
      <c r="D232" s="8">
        <v>364</v>
      </c>
      <c r="E232" s="8">
        <v>1562</v>
      </c>
      <c r="F232" s="8">
        <v>2451</v>
      </c>
      <c r="G232" s="8">
        <v>258</v>
      </c>
      <c r="H232" s="9">
        <f t="shared" si="32"/>
        <v>5021</v>
      </c>
    </row>
    <row r="233" spans="1:8" x14ac:dyDescent="0.3">
      <c r="A233" s="165"/>
      <c r="B233" s="7" t="s">
        <v>2</v>
      </c>
      <c r="C233" s="8">
        <v>808</v>
      </c>
      <c r="D233" s="8">
        <v>657</v>
      </c>
      <c r="E233" s="8">
        <v>3008</v>
      </c>
      <c r="F233" s="8">
        <v>4638</v>
      </c>
      <c r="G233" s="8">
        <v>494</v>
      </c>
      <c r="H233" s="9">
        <f t="shared" si="32"/>
        <v>9605</v>
      </c>
    </row>
    <row r="234" spans="1:8" x14ac:dyDescent="0.3">
      <c r="A234" s="166" t="s">
        <v>30</v>
      </c>
      <c r="B234" s="4" t="s">
        <v>0</v>
      </c>
      <c r="C234" s="5">
        <v>2</v>
      </c>
      <c r="D234" s="5">
        <v>15</v>
      </c>
      <c r="E234" s="5">
        <v>27</v>
      </c>
      <c r="F234" s="5">
        <v>11</v>
      </c>
      <c r="G234" s="5">
        <v>4</v>
      </c>
      <c r="H234" s="6">
        <f t="shared" si="32"/>
        <v>59</v>
      </c>
    </row>
    <row r="235" spans="1:8" x14ac:dyDescent="0.3">
      <c r="A235" s="166"/>
      <c r="B235" s="4" t="s">
        <v>1</v>
      </c>
      <c r="C235" s="5">
        <v>76</v>
      </c>
      <c r="D235" s="5">
        <v>696</v>
      </c>
      <c r="E235" s="5">
        <v>457</v>
      </c>
      <c r="F235" s="5">
        <v>293</v>
      </c>
      <c r="G235" s="5">
        <v>43</v>
      </c>
      <c r="H235" s="6">
        <f t="shared" si="32"/>
        <v>1565</v>
      </c>
    </row>
    <row r="236" spans="1:8" x14ac:dyDescent="0.3">
      <c r="A236" s="166"/>
      <c r="B236" s="4" t="s">
        <v>2</v>
      </c>
      <c r="C236" s="5">
        <v>119</v>
      </c>
      <c r="D236" s="5">
        <v>1195</v>
      </c>
      <c r="E236" s="5">
        <v>837</v>
      </c>
      <c r="F236" s="5">
        <v>526</v>
      </c>
      <c r="G236" s="5">
        <v>76</v>
      </c>
      <c r="H236" s="6">
        <f t="shared" si="32"/>
        <v>2753</v>
      </c>
    </row>
    <row r="237" spans="1:8" x14ac:dyDescent="0.3">
      <c r="A237" s="167" t="s">
        <v>4</v>
      </c>
      <c r="B237" s="57" t="s">
        <v>0</v>
      </c>
      <c r="C237" s="56">
        <f t="shared" ref="C237:H239" si="33">C222+C225+C228+C231+C234</f>
        <v>6</v>
      </c>
      <c r="D237" s="56">
        <f t="shared" si="33"/>
        <v>33</v>
      </c>
      <c r="E237" s="56">
        <f t="shared" si="33"/>
        <v>125</v>
      </c>
      <c r="F237" s="56">
        <f t="shared" si="33"/>
        <v>183</v>
      </c>
      <c r="G237" s="56">
        <f t="shared" si="33"/>
        <v>46</v>
      </c>
      <c r="H237" s="56">
        <f t="shared" si="33"/>
        <v>393</v>
      </c>
    </row>
    <row r="238" spans="1:8" x14ac:dyDescent="0.3">
      <c r="A238" s="167"/>
      <c r="B238" s="57" t="s">
        <v>1</v>
      </c>
      <c r="C238" s="56">
        <f t="shared" si="33"/>
        <v>768</v>
      </c>
      <c r="D238" s="56">
        <f t="shared" si="33"/>
        <v>1621</v>
      </c>
      <c r="E238" s="56">
        <f t="shared" si="33"/>
        <v>4281</v>
      </c>
      <c r="F238" s="56">
        <f t="shared" si="33"/>
        <v>4229</v>
      </c>
      <c r="G238" s="56">
        <f t="shared" si="33"/>
        <v>657</v>
      </c>
      <c r="H238" s="56">
        <f t="shared" si="33"/>
        <v>11556</v>
      </c>
    </row>
    <row r="239" spans="1:8" x14ac:dyDescent="0.3">
      <c r="A239" s="167"/>
      <c r="B239" s="57" t="s">
        <v>2</v>
      </c>
      <c r="C239" s="56">
        <f t="shared" si="33"/>
        <v>1558</v>
      </c>
      <c r="D239" s="56">
        <f t="shared" si="33"/>
        <v>2969</v>
      </c>
      <c r="E239" s="56">
        <f t="shared" si="33"/>
        <v>8134</v>
      </c>
      <c r="F239" s="56">
        <f t="shared" si="33"/>
        <v>7997</v>
      </c>
      <c r="G239" s="56">
        <f t="shared" si="33"/>
        <v>1260</v>
      </c>
      <c r="H239" s="56">
        <f t="shared" si="33"/>
        <v>21918</v>
      </c>
    </row>
    <row r="240" spans="1:8" x14ac:dyDescent="0.3">
      <c r="A240" s="168" t="s">
        <v>148</v>
      </c>
      <c r="B240" s="168"/>
      <c r="C240" s="168"/>
      <c r="D240" s="168"/>
      <c r="E240" s="168"/>
      <c r="F240" s="168"/>
      <c r="G240" s="7"/>
      <c r="H240" s="7"/>
    </row>
    <row r="243" spans="1:8" s="114" customFormat="1" ht="17.100000000000001" customHeight="1" x14ac:dyDescent="0.3">
      <c r="A243" s="169" t="s">
        <v>127</v>
      </c>
      <c r="B243" s="169"/>
      <c r="C243" s="169"/>
      <c r="D243" s="169"/>
      <c r="E243" s="169"/>
      <c r="F243" s="169"/>
      <c r="G243" s="169"/>
      <c r="H243" s="169"/>
    </row>
    <row r="244" spans="1:8" s="114" customFormat="1" ht="17.100000000000001" customHeight="1" x14ac:dyDescent="0.3">
      <c r="A244" s="169" t="s">
        <v>142</v>
      </c>
      <c r="B244" s="169"/>
      <c r="C244" s="169"/>
      <c r="D244" s="169"/>
      <c r="E244" s="169"/>
      <c r="F244" s="169"/>
      <c r="G244" s="169"/>
      <c r="H244" s="169"/>
    </row>
    <row r="245" spans="1:8" s="114" customFormat="1" ht="17.100000000000001" customHeight="1" x14ac:dyDescent="0.3">
      <c r="A245" s="118" t="s">
        <v>72</v>
      </c>
      <c r="B245" s="117"/>
      <c r="C245" s="117" t="s">
        <v>68</v>
      </c>
      <c r="D245" s="117" t="s">
        <v>69</v>
      </c>
      <c r="E245" s="117" t="s">
        <v>70</v>
      </c>
      <c r="F245" s="117" t="s">
        <v>71</v>
      </c>
      <c r="G245" s="117" t="s">
        <v>3</v>
      </c>
      <c r="H245" s="117" t="s">
        <v>4</v>
      </c>
    </row>
    <row r="246" spans="1:8" x14ac:dyDescent="0.3">
      <c r="A246" s="166" t="s">
        <v>27</v>
      </c>
      <c r="B246" s="4" t="s">
        <v>0</v>
      </c>
      <c r="C246" s="5">
        <v>2</v>
      </c>
      <c r="D246" s="5">
        <v>12</v>
      </c>
      <c r="E246" s="5">
        <v>54</v>
      </c>
      <c r="F246" s="5">
        <v>62</v>
      </c>
      <c r="G246" s="5">
        <v>17</v>
      </c>
      <c r="H246" s="6">
        <f>SUM(C246:G246)</f>
        <v>147</v>
      </c>
    </row>
    <row r="247" spans="1:8" x14ac:dyDescent="0.3">
      <c r="A247" s="166"/>
      <c r="B247" s="4" t="s">
        <v>1</v>
      </c>
      <c r="C247" s="5">
        <v>306</v>
      </c>
      <c r="D247" s="5">
        <v>469</v>
      </c>
      <c r="E247" s="5">
        <v>2090</v>
      </c>
      <c r="F247" s="5">
        <v>1334</v>
      </c>
      <c r="G247" s="5">
        <v>303</v>
      </c>
      <c r="H247" s="6">
        <f t="shared" ref="H247:H254" si="34">SUM(C247:G247)</f>
        <v>4502</v>
      </c>
    </row>
    <row r="248" spans="1:8" x14ac:dyDescent="0.3">
      <c r="A248" s="166"/>
      <c r="B248" s="4" t="s">
        <v>2</v>
      </c>
      <c r="C248" s="5">
        <v>808</v>
      </c>
      <c r="D248" s="5">
        <v>927</v>
      </c>
      <c r="E248" s="5">
        <v>3984</v>
      </c>
      <c r="F248" s="5">
        <v>2545</v>
      </c>
      <c r="G248" s="5">
        <v>586</v>
      </c>
      <c r="H248" s="6">
        <f t="shared" si="34"/>
        <v>8850</v>
      </c>
    </row>
    <row r="249" spans="1:8" x14ac:dyDescent="0.3">
      <c r="A249" s="165" t="s">
        <v>29</v>
      </c>
      <c r="B249" s="7" t="s">
        <v>0</v>
      </c>
      <c r="C249" s="8">
        <v>2</v>
      </c>
      <c r="D249" s="8">
        <v>5</v>
      </c>
      <c r="E249" s="8">
        <v>45</v>
      </c>
      <c r="F249" s="8">
        <v>117</v>
      </c>
      <c r="G249" s="8">
        <v>30</v>
      </c>
      <c r="H249" s="9">
        <f t="shared" si="34"/>
        <v>199</v>
      </c>
    </row>
    <row r="250" spans="1:8" x14ac:dyDescent="0.3">
      <c r="A250" s="165"/>
      <c r="B250" s="7" t="s">
        <v>1</v>
      </c>
      <c r="C250" s="8">
        <v>386</v>
      </c>
      <c r="D250" s="8">
        <v>335</v>
      </c>
      <c r="E250" s="8">
        <v>1678</v>
      </c>
      <c r="F250" s="8">
        <v>2785</v>
      </c>
      <c r="G250" s="8">
        <v>396</v>
      </c>
      <c r="H250" s="9">
        <f t="shared" si="34"/>
        <v>5580</v>
      </c>
    </row>
    <row r="251" spans="1:8" x14ac:dyDescent="0.3">
      <c r="A251" s="165"/>
      <c r="B251" s="7" t="s">
        <v>2</v>
      </c>
      <c r="C251" s="8">
        <v>631</v>
      </c>
      <c r="D251" s="8">
        <v>603</v>
      </c>
      <c r="E251" s="8">
        <v>3210</v>
      </c>
      <c r="F251" s="8">
        <v>5271</v>
      </c>
      <c r="G251" s="8">
        <v>764</v>
      </c>
      <c r="H251" s="9">
        <f t="shared" si="34"/>
        <v>10479</v>
      </c>
    </row>
    <row r="252" spans="1:8" x14ac:dyDescent="0.3">
      <c r="A252" s="166" t="s">
        <v>30</v>
      </c>
      <c r="B252" s="4" t="s">
        <v>0</v>
      </c>
      <c r="C252" s="5">
        <v>2</v>
      </c>
      <c r="D252" s="5">
        <v>15</v>
      </c>
      <c r="E252" s="5">
        <v>27</v>
      </c>
      <c r="F252" s="5">
        <v>11</v>
      </c>
      <c r="G252" s="5">
        <v>6</v>
      </c>
      <c r="H252" s="6">
        <f t="shared" si="34"/>
        <v>61</v>
      </c>
    </row>
    <row r="253" spans="1:8" x14ac:dyDescent="0.3">
      <c r="A253" s="166"/>
      <c r="B253" s="4" t="s">
        <v>1</v>
      </c>
      <c r="C253" s="5">
        <v>76</v>
      </c>
      <c r="D253" s="5">
        <v>696</v>
      </c>
      <c r="E253" s="5">
        <v>468</v>
      </c>
      <c r="F253" s="5">
        <v>293</v>
      </c>
      <c r="G253" s="5">
        <v>60</v>
      </c>
      <c r="H253" s="6">
        <f t="shared" si="34"/>
        <v>1593</v>
      </c>
    </row>
    <row r="254" spans="1:8" x14ac:dyDescent="0.3">
      <c r="A254" s="166"/>
      <c r="B254" s="4" t="s">
        <v>2</v>
      </c>
      <c r="C254" s="5">
        <v>119</v>
      </c>
      <c r="D254" s="5">
        <v>1195</v>
      </c>
      <c r="E254" s="5">
        <v>861</v>
      </c>
      <c r="F254" s="5">
        <v>526</v>
      </c>
      <c r="G254" s="5">
        <v>112</v>
      </c>
      <c r="H254" s="6">
        <f t="shared" si="34"/>
        <v>2813</v>
      </c>
    </row>
    <row r="255" spans="1:8" x14ac:dyDescent="0.3">
      <c r="A255" s="167" t="s">
        <v>4</v>
      </c>
      <c r="B255" s="57" t="s">
        <v>0</v>
      </c>
      <c r="C255" s="56">
        <f>C246+C249+C252</f>
        <v>6</v>
      </c>
      <c r="D255" s="56">
        <f t="shared" ref="D255:H255" si="35">D246+D249+D252</f>
        <v>32</v>
      </c>
      <c r="E255" s="56">
        <f t="shared" si="35"/>
        <v>126</v>
      </c>
      <c r="F255" s="56">
        <f t="shared" si="35"/>
        <v>190</v>
      </c>
      <c r="G255" s="56">
        <f t="shared" si="35"/>
        <v>53</v>
      </c>
      <c r="H255" s="56">
        <f t="shared" si="35"/>
        <v>407</v>
      </c>
    </row>
    <row r="256" spans="1:8" x14ac:dyDescent="0.3">
      <c r="A256" s="167"/>
      <c r="B256" s="57" t="s">
        <v>1</v>
      </c>
      <c r="C256" s="56">
        <f>C247+C250+C253</f>
        <v>768</v>
      </c>
      <c r="D256" s="56">
        <f t="shared" ref="D256:H256" si="36">D247+D250+D253</f>
        <v>1500</v>
      </c>
      <c r="E256" s="56">
        <f t="shared" si="36"/>
        <v>4236</v>
      </c>
      <c r="F256" s="56">
        <f t="shared" si="36"/>
        <v>4412</v>
      </c>
      <c r="G256" s="56">
        <f t="shared" si="36"/>
        <v>759</v>
      </c>
      <c r="H256" s="56">
        <f t="shared" si="36"/>
        <v>11675</v>
      </c>
    </row>
    <row r="257" spans="1:8" x14ac:dyDescent="0.3">
      <c r="A257" s="167"/>
      <c r="B257" s="57" t="s">
        <v>2</v>
      </c>
      <c r="C257" s="56">
        <f>C248+C251+C254</f>
        <v>1558</v>
      </c>
      <c r="D257" s="56">
        <f t="shared" ref="D257:H257" si="37">D248+D251+D254</f>
        <v>2725</v>
      </c>
      <c r="E257" s="56">
        <f t="shared" si="37"/>
        <v>8055</v>
      </c>
      <c r="F257" s="56">
        <f t="shared" si="37"/>
        <v>8342</v>
      </c>
      <c r="G257" s="56">
        <f t="shared" si="37"/>
        <v>1462</v>
      </c>
      <c r="H257" s="56">
        <f t="shared" si="37"/>
        <v>22142</v>
      </c>
    </row>
    <row r="258" spans="1:8" x14ac:dyDescent="0.3">
      <c r="A258" s="168" t="s">
        <v>148</v>
      </c>
      <c r="B258" s="168"/>
      <c r="C258" s="168"/>
      <c r="D258" s="168"/>
      <c r="E258" s="168"/>
      <c r="F258" s="168"/>
      <c r="G258" s="7"/>
      <c r="H258" s="7"/>
    </row>
  </sheetData>
  <mergeCells count="97"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201:A203"/>
    <mergeCell ref="A162:A164"/>
    <mergeCell ref="A165:A167"/>
    <mergeCell ref="A207:A209"/>
    <mergeCell ref="A150:A152"/>
    <mergeCell ref="A198:A200"/>
    <mergeCell ref="A204:A206"/>
    <mergeCell ref="A196:H196"/>
    <mergeCell ref="A240:F240"/>
    <mergeCell ref="A258:F258"/>
    <mergeCell ref="A99:H99"/>
    <mergeCell ref="A153:A155"/>
    <mergeCell ref="A156:A158"/>
    <mergeCell ref="A255:A257"/>
    <mergeCell ref="A159:A161"/>
    <mergeCell ref="A124:H124"/>
    <mergeCell ref="A123:H123"/>
    <mergeCell ref="A147:H147"/>
    <mergeCell ref="A237:A239"/>
    <mergeCell ref="A246:A248"/>
    <mergeCell ref="A249:A251"/>
    <mergeCell ref="A219:H219"/>
    <mergeCell ref="A252:A254"/>
    <mergeCell ref="A135:A137"/>
    <mergeCell ref="A213:A215"/>
    <mergeCell ref="A220:H220"/>
    <mergeCell ref="A234:A236"/>
    <mergeCell ref="A225:A227"/>
    <mergeCell ref="A228:A230"/>
    <mergeCell ref="A231:A233"/>
    <mergeCell ref="A216:F216"/>
    <mergeCell ref="A243:H243"/>
    <mergeCell ref="A244:H244"/>
    <mergeCell ref="A114:A116"/>
    <mergeCell ref="A117:A119"/>
    <mergeCell ref="A126:A128"/>
    <mergeCell ref="A222:A224"/>
    <mergeCell ref="A210:A212"/>
    <mergeCell ref="A171:H171"/>
    <mergeCell ref="A172:H172"/>
    <mergeCell ref="A189:A191"/>
    <mergeCell ref="A186:A188"/>
    <mergeCell ref="A183:A185"/>
    <mergeCell ref="A177:A179"/>
    <mergeCell ref="A180:A182"/>
    <mergeCell ref="A174:A176"/>
    <mergeCell ref="A195:H195"/>
    <mergeCell ref="A100:H100"/>
    <mergeCell ref="A102:A104"/>
    <mergeCell ref="A105:A107"/>
    <mergeCell ref="A108:A110"/>
    <mergeCell ref="A111:A113"/>
    <mergeCell ref="A120:F120"/>
    <mergeCell ref="A144:F144"/>
    <mergeCell ref="A168:F168"/>
    <mergeCell ref="A192:F192"/>
    <mergeCell ref="A129:A131"/>
    <mergeCell ref="A132:A134"/>
    <mergeCell ref="A148:H148"/>
    <mergeCell ref="A141:A143"/>
    <mergeCell ref="A138:A140"/>
    <mergeCell ref="A96:F96"/>
    <mergeCell ref="A87:A89"/>
    <mergeCell ref="A90:A92"/>
    <mergeCell ref="A93:A95"/>
    <mergeCell ref="A75:H75"/>
    <mergeCell ref="A76:H76"/>
    <mergeCell ref="A78:A80"/>
    <mergeCell ref="A81:A83"/>
    <mergeCell ref="A84:A86"/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  <mergeCell ref="A15:A17"/>
    <mergeCell ref="A18:A20"/>
    <mergeCell ref="A21:A23"/>
    <mergeCell ref="A24:F24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4D0A-3DEE-4108-9D12-BE5305CDD397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2.44140625" customWidth="1"/>
    <col min="2" max="2" width="9.88671875" customWidth="1"/>
    <col min="3" max="7" width="7.33203125" customWidth="1"/>
  </cols>
  <sheetData>
    <row r="3" spans="1:7" x14ac:dyDescent="0.3">
      <c r="A3" s="169" t="s">
        <v>129</v>
      </c>
      <c r="B3" s="169"/>
      <c r="C3" s="169"/>
      <c r="D3" s="169"/>
      <c r="E3" s="169"/>
      <c r="F3" s="169"/>
      <c r="G3" s="169"/>
    </row>
    <row r="4" spans="1:7" x14ac:dyDescent="0.3">
      <c r="A4" s="169" t="s">
        <v>153</v>
      </c>
      <c r="B4" s="169"/>
      <c r="C4" s="169"/>
      <c r="D4" s="169"/>
      <c r="E4" s="169"/>
      <c r="F4" s="169"/>
      <c r="G4" s="169"/>
    </row>
    <row r="5" spans="1:7" x14ac:dyDescent="0.3">
      <c r="A5" s="119" t="s">
        <v>144</v>
      </c>
      <c r="B5" s="117"/>
      <c r="C5" s="117" t="s">
        <v>95</v>
      </c>
      <c r="D5" s="117" t="s">
        <v>96</v>
      </c>
      <c r="E5" s="117" t="s">
        <v>97</v>
      </c>
      <c r="F5" s="117" t="s">
        <v>98</v>
      </c>
      <c r="G5" s="117" t="s">
        <v>4</v>
      </c>
    </row>
    <row r="6" spans="1:7" x14ac:dyDescent="0.3">
      <c r="A6" s="165" t="s">
        <v>27</v>
      </c>
      <c r="B6" s="12" t="s">
        <v>0</v>
      </c>
      <c r="C6" s="127">
        <v>3</v>
      </c>
      <c r="D6" s="127">
        <v>51</v>
      </c>
      <c r="E6" s="127">
        <v>212</v>
      </c>
      <c r="F6" s="127">
        <v>91</v>
      </c>
      <c r="G6" s="128">
        <f>SUM(C6:F6)</f>
        <v>357</v>
      </c>
    </row>
    <row r="7" spans="1:7" x14ac:dyDescent="0.3">
      <c r="A7" s="165"/>
      <c r="B7" s="12" t="s">
        <v>1</v>
      </c>
      <c r="C7" s="127">
        <v>20</v>
      </c>
      <c r="D7" s="127">
        <v>375</v>
      </c>
      <c r="E7" s="127">
        <v>1420</v>
      </c>
      <c r="F7" s="127">
        <v>467</v>
      </c>
      <c r="G7" s="128">
        <f>SUM(C7:F7)</f>
        <v>2282</v>
      </c>
    </row>
    <row r="8" spans="1:7" x14ac:dyDescent="0.3">
      <c r="A8" s="165"/>
      <c r="B8" s="12" t="s">
        <v>2</v>
      </c>
      <c r="C8" s="127">
        <v>57</v>
      </c>
      <c r="D8" s="127">
        <v>919</v>
      </c>
      <c r="E8" s="127">
        <v>3115</v>
      </c>
      <c r="F8" s="127">
        <v>986</v>
      </c>
      <c r="G8" s="128">
        <f>SUM(C8:F8)</f>
        <v>5077</v>
      </c>
    </row>
    <row r="9" spans="1:7" x14ac:dyDescent="0.3">
      <c r="A9" s="166" t="s">
        <v>29</v>
      </c>
      <c r="B9" s="10" t="s">
        <v>0</v>
      </c>
      <c r="C9" s="129">
        <v>3</v>
      </c>
      <c r="D9" s="129">
        <v>27</v>
      </c>
      <c r="E9" s="129">
        <v>243</v>
      </c>
      <c r="F9" s="129">
        <v>3</v>
      </c>
      <c r="G9" s="130">
        <f>SUM(C9:F9)</f>
        <v>276</v>
      </c>
    </row>
    <row r="10" spans="1:7" x14ac:dyDescent="0.3">
      <c r="A10" s="166"/>
      <c r="B10" s="10" t="s">
        <v>1</v>
      </c>
      <c r="C10" s="129">
        <v>27</v>
      </c>
      <c r="D10" s="129">
        <v>282</v>
      </c>
      <c r="E10" s="129">
        <v>1633</v>
      </c>
      <c r="F10" s="129">
        <v>25</v>
      </c>
      <c r="G10" s="130">
        <f t="shared" ref="G10:G11" si="0">SUM(C10:F10)</f>
        <v>1967</v>
      </c>
    </row>
    <row r="11" spans="1:7" x14ac:dyDescent="0.3">
      <c r="A11" s="166"/>
      <c r="B11" s="10" t="s">
        <v>2</v>
      </c>
      <c r="C11" s="129">
        <v>70</v>
      </c>
      <c r="D11" s="129">
        <v>646</v>
      </c>
      <c r="E11" s="129">
        <v>3686</v>
      </c>
      <c r="F11" s="129">
        <v>62</v>
      </c>
      <c r="G11" s="130">
        <f t="shared" si="0"/>
        <v>4464</v>
      </c>
    </row>
    <row r="12" spans="1:7" x14ac:dyDescent="0.3">
      <c r="A12" s="165" t="s">
        <v>30</v>
      </c>
      <c r="B12" s="12" t="s">
        <v>0</v>
      </c>
      <c r="C12" s="127">
        <v>2</v>
      </c>
      <c r="D12" s="127">
        <v>40</v>
      </c>
      <c r="E12" s="127">
        <v>107</v>
      </c>
      <c r="F12" s="127">
        <v>10</v>
      </c>
      <c r="G12" s="128">
        <f>SUM(C12:F12)</f>
        <v>159</v>
      </c>
    </row>
    <row r="13" spans="1:7" x14ac:dyDescent="0.3">
      <c r="A13" s="165"/>
      <c r="B13" s="12" t="s">
        <v>1</v>
      </c>
      <c r="C13" s="127">
        <v>13</v>
      </c>
      <c r="D13" s="127">
        <v>241</v>
      </c>
      <c r="E13" s="127">
        <v>635</v>
      </c>
      <c r="F13" s="127">
        <v>51</v>
      </c>
      <c r="G13" s="128">
        <f>SUM(C13:F13)</f>
        <v>940</v>
      </c>
    </row>
    <row r="14" spans="1:7" x14ac:dyDescent="0.3">
      <c r="A14" s="165"/>
      <c r="B14" s="12" t="s">
        <v>2</v>
      </c>
      <c r="C14" s="127">
        <v>36</v>
      </c>
      <c r="D14" s="127">
        <v>623</v>
      </c>
      <c r="E14" s="127">
        <v>1495</v>
      </c>
      <c r="F14" s="127">
        <v>110</v>
      </c>
      <c r="G14" s="128">
        <f>SUM(C14:F14)</f>
        <v>2264</v>
      </c>
    </row>
    <row r="15" spans="1:7" x14ac:dyDescent="0.3">
      <c r="A15" s="166" t="s">
        <v>26</v>
      </c>
      <c r="B15" s="10" t="s">
        <v>0</v>
      </c>
      <c r="C15" s="129">
        <v>0</v>
      </c>
      <c r="D15" s="129">
        <v>7</v>
      </c>
      <c r="E15" s="129">
        <v>68</v>
      </c>
      <c r="F15" s="129">
        <v>14</v>
      </c>
      <c r="G15" s="130">
        <f>SUM(C15:F15)</f>
        <v>89</v>
      </c>
    </row>
    <row r="16" spans="1:7" x14ac:dyDescent="0.3">
      <c r="A16" s="166"/>
      <c r="B16" s="10" t="s">
        <v>1</v>
      </c>
      <c r="C16" s="129">
        <v>0</v>
      </c>
      <c r="D16" s="129">
        <v>34</v>
      </c>
      <c r="E16" s="129">
        <v>460</v>
      </c>
      <c r="F16" s="129">
        <v>95</v>
      </c>
      <c r="G16" s="130">
        <f t="shared" ref="G16:G20" si="1">SUM(C16:F16)</f>
        <v>589</v>
      </c>
    </row>
    <row r="17" spans="1:7" x14ac:dyDescent="0.3">
      <c r="A17" s="166"/>
      <c r="B17" s="10" t="s">
        <v>2</v>
      </c>
      <c r="C17" s="129">
        <v>0</v>
      </c>
      <c r="D17" s="129">
        <v>88</v>
      </c>
      <c r="E17" s="129">
        <v>958</v>
      </c>
      <c r="F17" s="129">
        <v>189</v>
      </c>
      <c r="G17" s="130">
        <f t="shared" si="1"/>
        <v>1235</v>
      </c>
    </row>
    <row r="18" spans="1:7" x14ac:dyDescent="0.3">
      <c r="A18" s="165" t="s">
        <v>28</v>
      </c>
      <c r="B18" s="12" t="s">
        <v>0</v>
      </c>
      <c r="C18" s="127">
        <v>2</v>
      </c>
      <c r="D18" s="127">
        <v>32</v>
      </c>
      <c r="E18" s="127">
        <v>39</v>
      </c>
      <c r="F18" s="127">
        <v>3</v>
      </c>
      <c r="G18" s="128">
        <f t="shared" si="1"/>
        <v>76</v>
      </c>
    </row>
    <row r="19" spans="1:7" x14ac:dyDescent="0.3">
      <c r="A19" s="165"/>
      <c r="B19" s="12" t="s">
        <v>1</v>
      </c>
      <c r="C19" s="127">
        <v>4</v>
      </c>
      <c r="D19" s="127">
        <v>249</v>
      </c>
      <c r="E19" s="127">
        <v>260</v>
      </c>
      <c r="F19" s="127">
        <v>20</v>
      </c>
      <c r="G19" s="128">
        <f t="shared" si="1"/>
        <v>533</v>
      </c>
    </row>
    <row r="20" spans="1:7" x14ac:dyDescent="0.3">
      <c r="A20" s="165"/>
      <c r="B20" s="12" t="s">
        <v>2</v>
      </c>
      <c r="C20" s="127">
        <v>16</v>
      </c>
      <c r="D20" s="127">
        <v>620</v>
      </c>
      <c r="E20" s="127">
        <v>589</v>
      </c>
      <c r="F20" s="127">
        <v>49</v>
      </c>
      <c r="G20" s="128">
        <f t="shared" si="1"/>
        <v>1274</v>
      </c>
    </row>
    <row r="21" spans="1:7" x14ac:dyDescent="0.3">
      <c r="A21" s="170" t="s">
        <v>4</v>
      </c>
      <c r="B21" s="60" t="s">
        <v>0</v>
      </c>
      <c r="C21" s="121">
        <f t="shared" ref="C21:G21" si="2">C12+C6+C18+C9+C15</f>
        <v>10</v>
      </c>
      <c r="D21" s="121">
        <f t="shared" si="2"/>
        <v>157</v>
      </c>
      <c r="E21" s="121">
        <f t="shared" si="2"/>
        <v>669</v>
      </c>
      <c r="F21" s="121">
        <f t="shared" si="2"/>
        <v>121</v>
      </c>
      <c r="G21" s="121">
        <f t="shared" si="2"/>
        <v>957</v>
      </c>
    </row>
    <row r="22" spans="1:7" x14ac:dyDescent="0.3">
      <c r="A22" s="170"/>
      <c r="B22" s="60" t="s">
        <v>1</v>
      </c>
      <c r="C22" s="121">
        <f t="shared" ref="C22:G22" si="3">C13+C7+C19+C10+C16</f>
        <v>64</v>
      </c>
      <c r="D22" s="121">
        <f t="shared" si="3"/>
        <v>1181</v>
      </c>
      <c r="E22" s="121">
        <f t="shared" si="3"/>
        <v>4408</v>
      </c>
      <c r="F22" s="121">
        <f t="shared" si="3"/>
        <v>658</v>
      </c>
      <c r="G22" s="121">
        <f t="shared" si="3"/>
        <v>6311</v>
      </c>
    </row>
    <row r="23" spans="1:7" x14ac:dyDescent="0.3">
      <c r="A23" s="170"/>
      <c r="B23" s="60" t="s">
        <v>2</v>
      </c>
      <c r="C23" s="121">
        <f t="shared" ref="C23:G23" si="4">C14+C8+C20+C11+C17</f>
        <v>179</v>
      </c>
      <c r="D23" s="121">
        <f t="shared" si="4"/>
        <v>2896</v>
      </c>
      <c r="E23" s="121">
        <f t="shared" si="4"/>
        <v>9843</v>
      </c>
      <c r="F23" s="121">
        <f t="shared" si="4"/>
        <v>1396</v>
      </c>
      <c r="G23" s="121">
        <f t="shared" si="4"/>
        <v>14314</v>
      </c>
    </row>
    <row r="24" spans="1:7" x14ac:dyDescent="0.3">
      <c r="A24" s="132" t="s">
        <v>149</v>
      </c>
      <c r="B24" s="126"/>
      <c r="C24" s="126"/>
      <c r="D24" s="126"/>
      <c r="E24" s="105"/>
      <c r="F24" s="105"/>
      <c r="G24" s="105"/>
    </row>
    <row r="27" spans="1:7" x14ac:dyDescent="0.3">
      <c r="A27" s="169" t="s">
        <v>129</v>
      </c>
      <c r="B27" s="169"/>
      <c r="C27" s="169"/>
      <c r="D27" s="169"/>
      <c r="E27" s="169"/>
      <c r="F27" s="169"/>
      <c r="G27" s="169"/>
    </row>
    <row r="28" spans="1:7" x14ac:dyDescent="0.3">
      <c r="A28" s="169" t="s">
        <v>143</v>
      </c>
      <c r="B28" s="169"/>
      <c r="C28" s="169"/>
      <c r="D28" s="169"/>
      <c r="E28" s="169"/>
      <c r="F28" s="169"/>
      <c r="G28" s="169"/>
    </row>
    <row r="29" spans="1:7" x14ac:dyDescent="0.3">
      <c r="A29" s="119" t="s">
        <v>144</v>
      </c>
      <c r="B29" s="117"/>
      <c r="C29" s="117" t="s">
        <v>95</v>
      </c>
      <c r="D29" s="117" t="s">
        <v>96</v>
      </c>
      <c r="E29" s="117" t="s">
        <v>97</v>
      </c>
      <c r="F29" s="117" t="s">
        <v>98</v>
      </c>
      <c r="G29" s="117" t="s">
        <v>4</v>
      </c>
    </row>
    <row r="30" spans="1:7" x14ac:dyDescent="0.3">
      <c r="A30" s="165" t="s">
        <v>27</v>
      </c>
      <c r="B30" s="12" t="s">
        <v>0</v>
      </c>
      <c r="C30" s="127">
        <v>4</v>
      </c>
      <c r="D30" s="127">
        <v>54</v>
      </c>
      <c r="E30" s="127">
        <v>237</v>
      </c>
      <c r="F30" s="127">
        <v>102</v>
      </c>
      <c r="G30" s="128">
        <f>SUM(C30:F30)</f>
        <v>397</v>
      </c>
    </row>
    <row r="31" spans="1:7" x14ac:dyDescent="0.3">
      <c r="A31" s="165"/>
      <c r="B31" s="12" t="s">
        <v>1</v>
      </c>
      <c r="C31" s="127">
        <v>22</v>
      </c>
      <c r="D31" s="127">
        <v>394</v>
      </c>
      <c r="E31" s="127">
        <v>1597</v>
      </c>
      <c r="F31" s="127">
        <v>533</v>
      </c>
      <c r="G31" s="128">
        <f>SUM(C31:F31)</f>
        <v>2546</v>
      </c>
    </row>
    <row r="32" spans="1:7" x14ac:dyDescent="0.3">
      <c r="A32" s="165"/>
      <c r="B32" s="12" t="s">
        <v>2</v>
      </c>
      <c r="C32" s="127">
        <v>65</v>
      </c>
      <c r="D32" s="127">
        <v>958</v>
      </c>
      <c r="E32" s="127">
        <v>3494</v>
      </c>
      <c r="F32" s="127">
        <v>1137</v>
      </c>
      <c r="G32" s="128">
        <f>SUM(C32:F32)</f>
        <v>5654</v>
      </c>
    </row>
    <row r="33" spans="1:7" x14ac:dyDescent="0.3">
      <c r="A33" s="166" t="s">
        <v>29</v>
      </c>
      <c r="B33" s="10" t="s">
        <v>0</v>
      </c>
      <c r="C33" s="129">
        <v>3</v>
      </c>
      <c r="D33" s="129">
        <v>29</v>
      </c>
      <c r="E33" s="129">
        <v>278</v>
      </c>
      <c r="F33" s="129">
        <v>3</v>
      </c>
      <c r="G33" s="130">
        <f>SUM(C33:F33)</f>
        <v>313</v>
      </c>
    </row>
    <row r="34" spans="1:7" x14ac:dyDescent="0.3">
      <c r="A34" s="166"/>
      <c r="B34" s="10" t="s">
        <v>1</v>
      </c>
      <c r="C34" s="129">
        <v>27</v>
      </c>
      <c r="D34" s="129">
        <v>293</v>
      </c>
      <c r="E34" s="129">
        <v>1881</v>
      </c>
      <c r="F34" s="129">
        <v>25</v>
      </c>
      <c r="G34" s="130">
        <f t="shared" ref="G34:G35" si="5">SUM(C34:F34)</f>
        <v>2226</v>
      </c>
    </row>
    <row r="35" spans="1:7" x14ac:dyDescent="0.3">
      <c r="A35" s="166"/>
      <c r="B35" s="10" t="s">
        <v>2</v>
      </c>
      <c r="C35" s="129">
        <v>70</v>
      </c>
      <c r="D35" s="129">
        <v>679</v>
      </c>
      <c r="E35" s="129">
        <v>4251</v>
      </c>
      <c r="F35" s="129">
        <v>62</v>
      </c>
      <c r="G35" s="130">
        <f t="shared" si="5"/>
        <v>5062</v>
      </c>
    </row>
    <row r="36" spans="1:7" x14ac:dyDescent="0.3">
      <c r="A36" s="165" t="s">
        <v>26</v>
      </c>
      <c r="B36" s="12" t="s">
        <v>0</v>
      </c>
      <c r="C36" s="127">
        <v>0</v>
      </c>
      <c r="D36" s="127">
        <v>10</v>
      </c>
      <c r="E36" s="127">
        <v>72</v>
      </c>
      <c r="F36" s="127">
        <v>20</v>
      </c>
      <c r="G36" s="128">
        <f>SUM(C36:F36)</f>
        <v>102</v>
      </c>
    </row>
    <row r="37" spans="1:7" x14ac:dyDescent="0.3">
      <c r="A37" s="165"/>
      <c r="B37" s="12" t="s">
        <v>1</v>
      </c>
      <c r="C37" s="127">
        <v>0</v>
      </c>
      <c r="D37" s="127">
        <v>51</v>
      </c>
      <c r="E37" s="127">
        <v>505</v>
      </c>
      <c r="F37" s="127">
        <v>129</v>
      </c>
      <c r="G37" s="128">
        <f>SUM(C37:F37)</f>
        <v>685</v>
      </c>
    </row>
    <row r="38" spans="1:7" x14ac:dyDescent="0.3">
      <c r="A38" s="165"/>
      <c r="B38" s="12" t="s">
        <v>2</v>
      </c>
      <c r="C38" s="127">
        <v>0</v>
      </c>
      <c r="D38" s="127">
        <v>123</v>
      </c>
      <c r="E38" s="127">
        <v>1053</v>
      </c>
      <c r="F38" s="127">
        <v>256</v>
      </c>
      <c r="G38" s="128">
        <f>SUM(C38:F38)</f>
        <v>1432</v>
      </c>
    </row>
    <row r="39" spans="1:7" x14ac:dyDescent="0.3">
      <c r="A39" s="166" t="s">
        <v>30</v>
      </c>
      <c r="B39" s="10" t="s">
        <v>0</v>
      </c>
      <c r="C39" s="129">
        <v>2</v>
      </c>
      <c r="D39" s="129">
        <v>33</v>
      </c>
      <c r="E39" s="129">
        <v>64</v>
      </c>
      <c r="F39" s="129">
        <v>3</v>
      </c>
      <c r="G39" s="130">
        <f>SUM(C39:F39)</f>
        <v>102</v>
      </c>
    </row>
    <row r="40" spans="1:7" x14ac:dyDescent="0.3">
      <c r="A40" s="166"/>
      <c r="B40" s="10" t="s">
        <v>1</v>
      </c>
      <c r="C40" s="129">
        <v>13</v>
      </c>
      <c r="D40" s="129">
        <v>212</v>
      </c>
      <c r="E40" s="129">
        <v>396</v>
      </c>
      <c r="F40" s="129">
        <v>28</v>
      </c>
      <c r="G40" s="130">
        <f t="shared" ref="G40:G44" si="6">SUM(C40:F40)</f>
        <v>649</v>
      </c>
    </row>
    <row r="41" spans="1:7" x14ac:dyDescent="0.3">
      <c r="A41" s="166"/>
      <c r="B41" s="10" t="s">
        <v>2</v>
      </c>
      <c r="C41" s="129">
        <v>36</v>
      </c>
      <c r="D41" s="129">
        <v>530</v>
      </c>
      <c r="E41" s="129">
        <v>942</v>
      </c>
      <c r="F41" s="129">
        <v>55</v>
      </c>
      <c r="G41" s="130">
        <f t="shared" si="6"/>
        <v>1563</v>
      </c>
    </row>
    <row r="42" spans="1:7" x14ac:dyDescent="0.3">
      <c r="A42" s="165" t="s">
        <v>28</v>
      </c>
      <c r="B42" s="12" t="s">
        <v>0</v>
      </c>
      <c r="C42" s="127">
        <v>3</v>
      </c>
      <c r="D42" s="127">
        <v>36</v>
      </c>
      <c r="E42" s="127">
        <v>42</v>
      </c>
      <c r="F42" s="127">
        <v>3</v>
      </c>
      <c r="G42" s="128">
        <f t="shared" si="6"/>
        <v>84</v>
      </c>
    </row>
    <row r="43" spans="1:7" x14ac:dyDescent="0.3">
      <c r="A43" s="165"/>
      <c r="B43" s="12" t="s">
        <v>1</v>
      </c>
      <c r="C43" s="127">
        <v>8</v>
      </c>
      <c r="D43" s="127">
        <v>269</v>
      </c>
      <c r="E43" s="127">
        <v>276</v>
      </c>
      <c r="F43" s="127">
        <v>20</v>
      </c>
      <c r="G43" s="128">
        <f t="shared" si="6"/>
        <v>573</v>
      </c>
    </row>
    <row r="44" spans="1:7" x14ac:dyDescent="0.3">
      <c r="A44" s="165"/>
      <c r="B44" s="12" t="s">
        <v>2</v>
      </c>
      <c r="C44" s="127">
        <v>28</v>
      </c>
      <c r="D44" s="127">
        <v>672</v>
      </c>
      <c r="E44" s="127">
        <v>624</v>
      </c>
      <c r="F44" s="127">
        <v>49</v>
      </c>
      <c r="G44" s="128">
        <f t="shared" si="6"/>
        <v>1373</v>
      </c>
    </row>
    <row r="45" spans="1:7" x14ac:dyDescent="0.3">
      <c r="A45" s="170" t="s">
        <v>4</v>
      </c>
      <c r="B45" s="60" t="s">
        <v>0</v>
      </c>
      <c r="C45" s="121">
        <f t="shared" ref="C45:G47" si="7">C36+C30+C42+C33+C39</f>
        <v>12</v>
      </c>
      <c r="D45" s="121">
        <f t="shared" si="7"/>
        <v>162</v>
      </c>
      <c r="E45" s="121">
        <f t="shared" si="7"/>
        <v>693</v>
      </c>
      <c r="F45" s="121">
        <f t="shared" si="7"/>
        <v>131</v>
      </c>
      <c r="G45" s="121">
        <f t="shared" si="7"/>
        <v>998</v>
      </c>
    </row>
    <row r="46" spans="1:7" x14ac:dyDescent="0.3">
      <c r="A46" s="170"/>
      <c r="B46" s="60" t="s">
        <v>1</v>
      </c>
      <c r="C46" s="121">
        <f t="shared" si="7"/>
        <v>70</v>
      </c>
      <c r="D46" s="121">
        <f t="shared" si="7"/>
        <v>1219</v>
      </c>
      <c r="E46" s="121">
        <f t="shared" si="7"/>
        <v>4655</v>
      </c>
      <c r="F46" s="121">
        <f t="shared" si="7"/>
        <v>735</v>
      </c>
      <c r="G46" s="121">
        <f t="shared" si="7"/>
        <v>6679</v>
      </c>
    </row>
    <row r="47" spans="1:7" x14ac:dyDescent="0.3">
      <c r="A47" s="170"/>
      <c r="B47" s="60" t="s">
        <v>2</v>
      </c>
      <c r="C47" s="121">
        <f t="shared" si="7"/>
        <v>199</v>
      </c>
      <c r="D47" s="121">
        <f t="shared" si="7"/>
        <v>2962</v>
      </c>
      <c r="E47" s="121">
        <f t="shared" si="7"/>
        <v>10364</v>
      </c>
      <c r="F47" s="121">
        <f t="shared" si="7"/>
        <v>1559</v>
      </c>
      <c r="G47" s="121">
        <f t="shared" si="7"/>
        <v>15084</v>
      </c>
    </row>
    <row r="48" spans="1:7" x14ac:dyDescent="0.3">
      <c r="A48" s="132" t="s">
        <v>149</v>
      </c>
      <c r="B48" s="126"/>
      <c r="C48" s="126"/>
      <c r="D48" s="126"/>
      <c r="E48" s="105"/>
      <c r="F48" s="105"/>
      <c r="G48" s="105"/>
    </row>
    <row r="51" spans="1:7" s="114" customFormat="1" ht="17.100000000000001" customHeight="1" x14ac:dyDescent="0.3">
      <c r="A51" s="169" t="s">
        <v>129</v>
      </c>
      <c r="B51" s="169"/>
      <c r="C51" s="169"/>
      <c r="D51" s="169"/>
      <c r="E51" s="169"/>
      <c r="F51" s="169"/>
      <c r="G51" s="169"/>
    </row>
    <row r="52" spans="1:7" s="114" customFormat="1" ht="17.100000000000001" customHeight="1" x14ac:dyDescent="0.3">
      <c r="A52" s="169" t="s">
        <v>130</v>
      </c>
      <c r="B52" s="169"/>
      <c r="C52" s="169"/>
      <c r="D52" s="169"/>
      <c r="E52" s="169"/>
      <c r="F52" s="169"/>
      <c r="G52" s="169"/>
    </row>
    <row r="53" spans="1:7" s="114" customFormat="1" ht="17.100000000000001" customHeight="1" x14ac:dyDescent="0.3">
      <c r="A53" s="119" t="s">
        <v>145</v>
      </c>
      <c r="B53" s="117"/>
      <c r="C53" s="117" t="s">
        <v>95</v>
      </c>
      <c r="D53" s="117" t="s">
        <v>96</v>
      </c>
      <c r="E53" s="117" t="s">
        <v>97</v>
      </c>
      <c r="F53" s="117" t="s">
        <v>98</v>
      </c>
      <c r="G53" s="117" t="s">
        <v>4</v>
      </c>
    </row>
    <row r="54" spans="1:7" s="114" customFormat="1" ht="17.100000000000001" customHeight="1" x14ac:dyDescent="0.2">
      <c r="A54" s="165" t="s">
        <v>27</v>
      </c>
      <c r="B54" s="7" t="s">
        <v>0</v>
      </c>
      <c r="C54" s="96">
        <v>4</v>
      </c>
      <c r="D54" s="96">
        <v>56</v>
      </c>
      <c r="E54" s="96">
        <v>251</v>
      </c>
      <c r="F54" s="96">
        <v>119</v>
      </c>
      <c r="G54" s="97">
        <f>SUM(C54:F54)</f>
        <v>430</v>
      </c>
    </row>
    <row r="55" spans="1:7" s="114" customFormat="1" ht="17.100000000000001" customHeight="1" x14ac:dyDescent="0.2">
      <c r="A55" s="165"/>
      <c r="B55" s="7" t="s">
        <v>1</v>
      </c>
      <c r="C55" s="96">
        <v>22</v>
      </c>
      <c r="D55" s="96">
        <v>406</v>
      </c>
      <c r="E55" s="96">
        <v>1676</v>
      </c>
      <c r="F55" s="96">
        <v>618</v>
      </c>
      <c r="G55" s="97">
        <f>SUM(C55:F55)</f>
        <v>2722</v>
      </c>
    </row>
    <row r="56" spans="1:7" s="114" customFormat="1" ht="17.100000000000001" customHeight="1" x14ac:dyDescent="0.2">
      <c r="A56" s="165"/>
      <c r="B56" s="7" t="s">
        <v>2</v>
      </c>
      <c r="C56" s="96">
        <v>65</v>
      </c>
      <c r="D56" s="96">
        <v>988</v>
      </c>
      <c r="E56" s="96">
        <v>3670</v>
      </c>
      <c r="F56" s="96">
        <v>1315</v>
      </c>
      <c r="G56" s="97">
        <f>SUM(C56:F56)</f>
        <v>6038</v>
      </c>
    </row>
    <row r="57" spans="1:7" x14ac:dyDescent="0.3">
      <c r="A57" s="166" t="s">
        <v>29</v>
      </c>
      <c r="B57" s="4" t="s">
        <v>0</v>
      </c>
      <c r="C57" s="98">
        <v>3</v>
      </c>
      <c r="D57" s="98">
        <v>29</v>
      </c>
      <c r="E57" s="98">
        <v>278</v>
      </c>
      <c r="F57" s="98">
        <v>11</v>
      </c>
      <c r="G57" s="99">
        <f>SUM(C57:F57)</f>
        <v>321</v>
      </c>
    </row>
    <row r="58" spans="1:7" x14ac:dyDescent="0.3">
      <c r="A58" s="166"/>
      <c r="B58" s="4" t="s">
        <v>1</v>
      </c>
      <c r="C58" s="98">
        <v>27</v>
      </c>
      <c r="D58" s="98">
        <v>293</v>
      </c>
      <c r="E58" s="98">
        <v>1877</v>
      </c>
      <c r="F58" s="98">
        <v>75</v>
      </c>
      <c r="G58" s="99">
        <f t="shared" ref="G58:G59" si="8">SUM(C58:F58)</f>
        <v>2272</v>
      </c>
    </row>
    <row r="59" spans="1:7" x14ac:dyDescent="0.3">
      <c r="A59" s="166"/>
      <c r="B59" s="4" t="s">
        <v>2</v>
      </c>
      <c r="C59" s="98">
        <v>70</v>
      </c>
      <c r="D59" s="98">
        <v>679</v>
      </c>
      <c r="E59" s="98">
        <v>4260</v>
      </c>
      <c r="F59" s="98">
        <v>163</v>
      </c>
      <c r="G59" s="99">
        <f t="shared" si="8"/>
        <v>5172</v>
      </c>
    </row>
    <row r="60" spans="1:7" x14ac:dyDescent="0.3">
      <c r="A60" s="165" t="s">
        <v>26</v>
      </c>
      <c r="B60" s="7" t="s">
        <v>0</v>
      </c>
      <c r="C60" s="96">
        <v>0</v>
      </c>
      <c r="D60" s="96">
        <v>10</v>
      </c>
      <c r="E60" s="96">
        <v>74</v>
      </c>
      <c r="F60" s="96">
        <v>21</v>
      </c>
      <c r="G60" s="97">
        <f>SUM(C60:F60)</f>
        <v>105</v>
      </c>
    </row>
    <row r="61" spans="1:7" x14ac:dyDescent="0.3">
      <c r="A61" s="165"/>
      <c r="B61" s="7" t="s">
        <v>1</v>
      </c>
      <c r="C61" s="96">
        <v>0</v>
      </c>
      <c r="D61" s="96">
        <v>51</v>
      </c>
      <c r="E61" s="96">
        <v>524</v>
      </c>
      <c r="F61" s="96">
        <v>145</v>
      </c>
      <c r="G61" s="97">
        <f>SUM(C61:F61)</f>
        <v>720</v>
      </c>
    </row>
    <row r="62" spans="1:7" x14ac:dyDescent="0.3">
      <c r="A62" s="165"/>
      <c r="B62" s="7" t="s">
        <v>2</v>
      </c>
      <c r="C62" s="96">
        <v>0</v>
      </c>
      <c r="D62" s="96">
        <v>123</v>
      </c>
      <c r="E62" s="96">
        <v>1089</v>
      </c>
      <c r="F62" s="96">
        <v>288</v>
      </c>
      <c r="G62" s="97">
        <f>SUM(C62:F62)</f>
        <v>1500</v>
      </c>
    </row>
    <row r="63" spans="1:7" x14ac:dyDescent="0.3">
      <c r="A63" s="166" t="s">
        <v>30</v>
      </c>
      <c r="B63" s="4" t="s">
        <v>0</v>
      </c>
      <c r="C63" s="98">
        <v>2</v>
      </c>
      <c r="D63" s="98">
        <v>33</v>
      </c>
      <c r="E63" s="98">
        <v>64</v>
      </c>
      <c r="F63" s="98">
        <v>3</v>
      </c>
      <c r="G63" s="99">
        <f>SUM(C63:F63)</f>
        <v>102</v>
      </c>
    </row>
    <row r="64" spans="1:7" x14ac:dyDescent="0.3">
      <c r="A64" s="166"/>
      <c r="B64" s="4" t="s">
        <v>1</v>
      </c>
      <c r="C64" s="98">
        <v>13</v>
      </c>
      <c r="D64" s="98">
        <v>212</v>
      </c>
      <c r="E64" s="98">
        <v>403</v>
      </c>
      <c r="F64" s="98">
        <v>28</v>
      </c>
      <c r="G64" s="99">
        <f t="shared" ref="G64:G65" si="9">SUM(C64:F64)</f>
        <v>656</v>
      </c>
    </row>
    <row r="65" spans="1:8" x14ac:dyDescent="0.3">
      <c r="A65" s="166"/>
      <c r="B65" s="4" t="s">
        <v>2</v>
      </c>
      <c r="C65" s="98">
        <v>36</v>
      </c>
      <c r="D65" s="98">
        <v>530</v>
      </c>
      <c r="E65" s="98">
        <v>952</v>
      </c>
      <c r="F65" s="98">
        <v>55</v>
      </c>
      <c r="G65" s="99">
        <f t="shared" si="9"/>
        <v>1573</v>
      </c>
    </row>
    <row r="66" spans="1:8" x14ac:dyDescent="0.3">
      <c r="A66" s="165" t="s">
        <v>28</v>
      </c>
      <c r="B66" s="7" t="s">
        <v>0</v>
      </c>
      <c r="C66" s="96">
        <v>3</v>
      </c>
      <c r="D66" s="96">
        <v>35</v>
      </c>
      <c r="E66" s="96">
        <v>42</v>
      </c>
      <c r="F66" s="96">
        <v>3</v>
      </c>
      <c r="G66" s="97">
        <f t="shared" ref="G66:G68" si="10">SUM(C66:F66)</f>
        <v>83</v>
      </c>
    </row>
    <row r="67" spans="1:8" x14ac:dyDescent="0.3">
      <c r="A67" s="165"/>
      <c r="B67" s="7" t="s">
        <v>1</v>
      </c>
      <c r="C67" s="96">
        <v>8</v>
      </c>
      <c r="D67" s="96">
        <v>264</v>
      </c>
      <c r="E67" s="96">
        <v>276</v>
      </c>
      <c r="F67" s="96">
        <v>20</v>
      </c>
      <c r="G67" s="97">
        <f t="shared" si="10"/>
        <v>568</v>
      </c>
    </row>
    <row r="68" spans="1:8" x14ac:dyDescent="0.3">
      <c r="A68" s="165"/>
      <c r="B68" s="7" t="s">
        <v>2</v>
      </c>
      <c r="C68" s="96">
        <v>28</v>
      </c>
      <c r="D68" s="96">
        <v>660</v>
      </c>
      <c r="E68" s="96">
        <v>624</v>
      </c>
      <c r="F68" s="96">
        <v>49</v>
      </c>
      <c r="G68" s="97">
        <f t="shared" si="10"/>
        <v>1361</v>
      </c>
    </row>
    <row r="69" spans="1:8" x14ac:dyDescent="0.3">
      <c r="A69" s="170" t="s">
        <v>4</v>
      </c>
      <c r="B69" s="57" t="s">
        <v>0</v>
      </c>
      <c r="C69" s="56">
        <f t="shared" ref="C69:G71" si="11">C60+C54+C66+C57+C63</f>
        <v>12</v>
      </c>
      <c r="D69" s="56">
        <f t="shared" si="11"/>
        <v>163</v>
      </c>
      <c r="E69" s="56">
        <f t="shared" si="11"/>
        <v>709</v>
      </c>
      <c r="F69" s="56">
        <f t="shared" si="11"/>
        <v>157</v>
      </c>
      <c r="G69" s="56">
        <f t="shared" si="11"/>
        <v>1041</v>
      </c>
    </row>
    <row r="70" spans="1:8" x14ac:dyDescent="0.3">
      <c r="A70" s="170"/>
      <c r="B70" s="57" t="s">
        <v>1</v>
      </c>
      <c r="C70" s="56">
        <f t="shared" si="11"/>
        <v>70</v>
      </c>
      <c r="D70" s="56">
        <f t="shared" si="11"/>
        <v>1226</v>
      </c>
      <c r="E70" s="56">
        <f t="shared" si="11"/>
        <v>4756</v>
      </c>
      <c r="F70" s="56">
        <f t="shared" si="11"/>
        <v>886</v>
      </c>
      <c r="G70" s="56">
        <f t="shared" si="11"/>
        <v>6938</v>
      </c>
    </row>
    <row r="71" spans="1:8" x14ac:dyDescent="0.3">
      <c r="A71" s="170"/>
      <c r="B71" s="57" t="s">
        <v>2</v>
      </c>
      <c r="C71" s="56">
        <f t="shared" si="11"/>
        <v>199</v>
      </c>
      <c r="D71" s="56">
        <f t="shared" si="11"/>
        <v>2980</v>
      </c>
      <c r="E71" s="56">
        <f t="shared" si="11"/>
        <v>10595</v>
      </c>
      <c r="F71" s="56">
        <f t="shared" si="11"/>
        <v>1870</v>
      </c>
      <c r="G71" s="56">
        <f t="shared" si="11"/>
        <v>15644</v>
      </c>
    </row>
    <row r="72" spans="1:8" x14ac:dyDescent="0.3">
      <c r="A72" s="132" t="s">
        <v>149</v>
      </c>
      <c r="B72" s="126"/>
      <c r="C72" s="126"/>
      <c r="D72" s="126"/>
      <c r="E72" s="105"/>
      <c r="F72" s="105"/>
      <c r="G72" s="105"/>
      <c r="H72" s="105"/>
    </row>
  </sheetData>
  <mergeCells count="24">
    <mergeCell ref="A39:A41"/>
    <mergeCell ref="A42:A44"/>
    <mergeCell ref="A45:A47"/>
    <mergeCell ref="A27:G27"/>
    <mergeCell ref="A28:G28"/>
    <mergeCell ref="A30:A32"/>
    <mergeCell ref="A33:A35"/>
    <mergeCell ref="A36:A38"/>
    <mergeCell ref="A69:A71"/>
    <mergeCell ref="A66:A68"/>
    <mergeCell ref="A57:A59"/>
    <mergeCell ref="A63:A65"/>
    <mergeCell ref="A51:G51"/>
    <mergeCell ref="A52:G52"/>
    <mergeCell ref="A60:A62"/>
    <mergeCell ref="A54:A56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9"/>
  <sheetViews>
    <sheetView showGridLines="0" zoomScaleNormal="100" workbookViewId="0">
      <pane xSplit="1" topLeftCell="B1" activePane="topRight" state="frozen"/>
      <selection pane="topRight" activeCell="L29" sqref="L29"/>
    </sheetView>
  </sheetViews>
  <sheetFormatPr defaultRowHeight="14.4" x14ac:dyDescent="0.3"/>
  <cols>
    <col min="1" max="1" width="15.109375" customWidth="1"/>
    <col min="2" max="2" width="32.88671875" bestFit="1" customWidth="1"/>
    <col min="3" max="3" width="8.44140625" customWidth="1"/>
    <col min="4" max="4" width="10.109375" customWidth="1"/>
    <col min="5" max="5" width="8.44140625" customWidth="1"/>
    <col min="6" max="8" width="10.109375" customWidth="1"/>
    <col min="9" max="10" width="10.109375" bestFit="1" customWidth="1"/>
    <col min="11" max="12" width="10.109375" customWidth="1"/>
  </cols>
  <sheetData>
    <row r="3" spans="1:12" x14ac:dyDescent="0.3">
      <c r="A3" s="169" t="s">
        <v>161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7" customHeight="1" x14ac:dyDescent="0.3">
      <c r="A4" s="58" t="s">
        <v>74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33">
        <v>2018</v>
      </c>
      <c r="L4" s="147">
        <v>2019</v>
      </c>
    </row>
    <row r="5" spans="1:12" x14ac:dyDescent="0.3">
      <c r="A5" s="173" t="s">
        <v>27</v>
      </c>
      <c r="B5" s="52" t="s">
        <v>106</v>
      </c>
      <c r="C5" s="13">
        <v>43579</v>
      </c>
      <c r="D5" s="13">
        <v>50441</v>
      </c>
      <c r="E5" s="13">
        <v>46956</v>
      </c>
      <c r="F5" s="13">
        <v>62041</v>
      </c>
      <c r="G5" s="13">
        <v>76251</v>
      </c>
      <c r="H5" s="13">
        <v>90201</v>
      </c>
      <c r="I5" s="13">
        <v>53358</v>
      </c>
      <c r="J5" s="13">
        <v>65531</v>
      </c>
      <c r="K5" s="13">
        <v>72297</v>
      </c>
      <c r="L5" s="13">
        <v>68706</v>
      </c>
    </row>
    <row r="6" spans="1:12" x14ac:dyDescent="0.3">
      <c r="A6" s="173"/>
      <c r="B6" s="52" t="s">
        <v>107</v>
      </c>
      <c r="C6" s="13">
        <v>2161</v>
      </c>
      <c r="D6" s="13">
        <v>2943</v>
      </c>
      <c r="E6" s="13">
        <v>3063</v>
      </c>
      <c r="F6" s="13">
        <v>3404</v>
      </c>
      <c r="G6" s="13">
        <v>3520</v>
      </c>
      <c r="H6" s="13">
        <v>15120</v>
      </c>
      <c r="I6" s="13">
        <v>13185</v>
      </c>
      <c r="J6" s="13">
        <v>14974</v>
      </c>
      <c r="K6" s="13">
        <v>15348</v>
      </c>
      <c r="L6" s="13">
        <v>17256</v>
      </c>
    </row>
    <row r="7" spans="1:12" x14ac:dyDescent="0.3">
      <c r="A7" s="173"/>
      <c r="B7" s="52" t="s">
        <v>108</v>
      </c>
      <c r="C7" s="13">
        <v>59746</v>
      </c>
      <c r="D7" s="13">
        <v>58869</v>
      </c>
      <c r="E7" s="13">
        <v>48669</v>
      </c>
      <c r="F7" s="13">
        <v>48469</v>
      </c>
      <c r="G7" s="13">
        <v>46257</v>
      </c>
      <c r="H7" s="13">
        <v>41432</v>
      </c>
      <c r="I7" s="13">
        <v>38525</v>
      </c>
      <c r="J7" s="13">
        <v>47000</v>
      </c>
      <c r="K7" s="13">
        <v>48811</v>
      </c>
      <c r="L7" s="13">
        <v>50514</v>
      </c>
    </row>
    <row r="8" spans="1:12" x14ac:dyDescent="0.3">
      <c r="A8" s="173"/>
      <c r="B8" s="52" t="s">
        <v>109</v>
      </c>
      <c r="C8" s="13">
        <v>11586</v>
      </c>
      <c r="D8" s="13">
        <v>11534</v>
      </c>
      <c r="E8" s="13">
        <v>8790</v>
      </c>
      <c r="F8" s="13">
        <v>9328</v>
      </c>
      <c r="G8" s="13">
        <v>9628</v>
      </c>
      <c r="H8" s="13">
        <v>9608</v>
      </c>
      <c r="I8" s="13">
        <v>11201</v>
      </c>
      <c r="J8" s="13">
        <v>13146</v>
      </c>
      <c r="K8" s="13">
        <v>17695</v>
      </c>
      <c r="L8" s="13">
        <v>16867</v>
      </c>
    </row>
    <row r="9" spans="1:12" x14ac:dyDescent="0.3">
      <c r="A9" s="173"/>
      <c r="B9" s="14" t="s">
        <v>58</v>
      </c>
      <c r="C9" s="13">
        <v>308921</v>
      </c>
      <c r="D9" s="13">
        <v>337611</v>
      </c>
      <c r="E9" s="13">
        <v>268248</v>
      </c>
      <c r="F9" s="13">
        <v>331913</v>
      </c>
      <c r="G9" s="13">
        <v>434860</v>
      </c>
      <c r="H9" s="13">
        <v>467484</v>
      </c>
      <c r="I9" s="13">
        <v>356496</v>
      </c>
      <c r="J9" s="13">
        <v>384029</v>
      </c>
      <c r="K9" s="13">
        <v>463702</v>
      </c>
      <c r="L9" s="13">
        <v>411283</v>
      </c>
    </row>
    <row r="10" spans="1:12" x14ac:dyDescent="0.3">
      <c r="A10" s="173"/>
      <c r="B10" s="14" t="s">
        <v>59</v>
      </c>
      <c r="C10" s="13">
        <v>12477</v>
      </c>
      <c r="D10" s="13">
        <v>17902</v>
      </c>
      <c r="E10" s="13">
        <v>16969</v>
      </c>
      <c r="F10" s="13">
        <v>18053</v>
      </c>
      <c r="G10" s="13">
        <v>21161</v>
      </c>
      <c r="H10" s="13">
        <v>104170</v>
      </c>
      <c r="I10" s="13">
        <v>92230</v>
      </c>
      <c r="J10" s="13">
        <v>99479</v>
      </c>
      <c r="K10" s="13">
        <v>105973</v>
      </c>
      <c r="L10" s="13">
        <v>118220</v>
      </c>
    </row>
    <row r="11" spans="1:12" x14ac:dyDescent="0.3">
      <c r="A11" s="173"/>
      <c r="B11" s="14" t="s">
        <v>60</v>
      </c>
      <c r="C11" s="13">
        <v>178497</v>
      </c>
      <c r="D11" s="13">
        <v>171221</v>
      </c>
      <c r="E11" s="13">
        <v>126479</v>
      </c>
      <c r="F11" s="13">
        <v>127005</v>
      </c>
      <c r="G11" s="13">
        <v>128423</v>
      </c>
      <c r="H11" s="13">
        <v>116539</v>
      </c>
      <c r="I11" s="13">
        <v>109367</v>
      </c>
      <c r="J11" s="13">
        <v>134514</v>
      </c>
      <c r="K11" s="13">
        <v>133719</v>
      </c>
      <c r="L11" s="13">
        <v>139863</v>
      </c>
    </row>
    <row r="12" spans="1:12" x14ac:dyDescent="0.3">
      <c r="A12" s="173"/>
      <c r="B12" s="14" t="s">
        <v>61</v>
      </c>
      <c r="C12" s="13">
        <v>43091</v>
      </c>
      <c r="D12" s="13">
        <v>41247</v>
      </c>
      <c r="E12" s="13">
        <v>28880</v>
      </c>
      <c r="F12" s="13">
        <v>33034</v>
      </c>
      <c r="G12" s="13">
        <v>38176</v>
      </c>
      <c r="H12" s="13">
        <v>37142</v>
      </c>
      <c r="I12" s="13">
        <v>41187</v>
      </c>
      <c r="J12" s="13">
        <v>47686</v>
      </c>
      <c r="K12" s="13">
        <v>56964</v>
      </c>
      <c r="L12" s="13">
        <v>59346</v>
      </c>
    </row>
    <row r="13" spans="1:12" x14ac:dyDescent="0.3">
      <c r="A13" s="173"/>
      <c r="B13" s="14" t="s">
        <v>52</v>
      </c>
      <c r="C13" s="15">
        <v>0.37</v>
      </c>
      <c r="D13" s="15">
        <v>0.371</v>
      </c>
      <c r="E13" s="15">
        <v>0.28100000000000003</v>
      </c>
      <c r="F13" s="15">
        <v>0.32400000000000001</v>
      </c>
      <c r="G13" s="15">
        <v>0.39100000000000001</v>
      </c>
      <c r="H13" s="15">
        <v>0.39800000000000002</v>
      </c>
      <c r="I13" s="15">
        <v>0.31</v>
      </c>
      <c r="J13" s="15">
        <v>0.33100000000000002</v>
      </c>
      <c r="K13" s="15">
        <v>0.33800000000000002</v>
      </c>
      <c r="L13" s="15">
        <v>0.313</v>
      </c>
    </row>
    <row r="14" spans="1:12" x14ac:dyDescent="0.3">
      <c r="A14" s="173"/>
      <c r="B14" s="14" t="s">
        <v>53</v>
      </c>
      <c r="C14" s="15">
        <v>0.22500000000000001</v>
      </c>
      <c r="D14" s="15">
        <v>0.23599999999999999</v>
      </c>
      <c r="E14" s="15">
        <v>0.17899999999999999</v>
      </c>
      <c r="F14" s="15">
        <v>0.193</v>
      </c>
      <c r="G14" s="15">
        <v>0.21299999999999999</v>
      </c>
      <c r="H14" s="15">
        <v>0.377</v>
      </c>
      <c r="I14" s="15">
        <v>0.35</v>
      </c>
      <c r="J14" s="15">
        <v>0.36799999999999999</v>
      </c>
      <c r="K14" s="15">
        <v>0.33800000000000002</v>
      </c>
      <c r="L14" s="15">
        <v>0.376</v>
      </c>
    </row>
    <row r="15" spans="1:12" x14ac:dyDescent="0.3">
      <c r="A15" s="174" t="s">
        <v>29</v>
      </c>
      <c r="B15" s="53" t="s">
        <v>110</v>
      </c>
      <c r="C15" s="17">
        <v>77219</v>
      </c>
      <c r="D15" s="17">
        <v>84788</v>
      </c>
      <c r="E15" s="17">
        <v>79900</v>
      </c>
      <c r="F15" s="17">
        <v>94163</v>
      </c>
      <c r="G15" s="17">
        <v>99609</v>
      </c>
      <c r="H15" s="17">
        <v>104817</v>
      </c>
      <c r="I15" s="17">
        <v>89177</v>
      </c>
      <c r="J15" s="17">
        <v>111122</v>
      </c>
      <c r="K15" s="17">
        <v>141223</v>
      </c>
      <c r="L15" s="17">
        <v>143498</v>
      </c>
    </row>
    <row r="16" spans="1:12" x14ac:dyDescent="0.3">
      <c r="A16" s="174"/>
      <c r="B16" s="53" t="s">
        <v>111</v>
      </c>
      <c r="C16" s="17">
        <v>1366</v>
      </c>
      <c r="D16" s="17">
        <v>1745</v>
      </c>
      <c r="E16" s="17">
        <v>1127</v>
      </c>
      <c r="F16" s="17">
        <v>1590</v>
      </c>
      <c r="G16" s="17">
        <v>2418</v>
      </c>
      <c r="H16" s="17">
        <v>3447</v>
      </c>
      <c r="I16" s="17">
        <v>2050</v>
      </c>
      <c r="J16" s="17">
        <v>2376</v>
      </c>
      <c r="K16" s="17">
        <v>2359</v>
      </c>
      <c r="L16" s="17">
        <v>3872</v>
      </c>
    </row>
    <row r="17" spans="1:12" x14ac:dyDescent="0.3">
      <c r="A17" s="174"/>
      <c r="B17" s="53" t="s">
        <v>112</v>
      </c>
      <c r="C17" s="17">
        <v>33074</v>
      </c>
      <c r="D17" s="17">
        <v>26613</v>
      </c>
      <c r="E17" s="17">
        <v>19661</v>
      </c>
      <c r="F17" s="17">
        <v>19582</v>
      </c>
      <c r="G17" s="17">
        <v>18997</v>
      </c>
      <c r="H17" s="17">
        <v>19713</v>
      </c>
      <c r="I17" s="17">
        <v>20196</v>
      </c>
      <c r="J17" s="17">
        <v>22687</v>
      </c>
      <c r="K17" s="17">
        <v>28493</v>
      </c>
      <c r="L17" s="17">
        <v>32223</v>
      </c>
    </row>
    <row r="18" spans="1:12" x14ac:dyDescent="0.3">
      <c r="A18" s="174"/>
      <c r="B18" s="53" t="s">
        <v>113</v>
      </c>
      <c r="C18" s="17">
        <v>8055</v>
      </c>
      <c r="D18" s="17">
        <v>7626</v>
      </c>
      <c r="E18" s="17">
        <v>4996</v>
      </c>
      <c r="F18" s="17">
        <v>5737</v>
      </c>
      <c r="G18" s="17">
        <v>8433</v>
      </c>
      <c r="H18" s="17">
        <v>6463</v>
      </c>
      <c r="I18" s="17">
        <v>6732</v>
      </c>
      <c r="J18" s="17">
        <v>7670</v>
      </c>
      <c r="K18" s="17">
        <v>7576</v>
      </c>
      <c r="L18" s="17">
        <v>8328</v>
      </c>
    </row>
    <row r="19" spans="1:12" x14ac:dyDescent="0.3">
      <c r="A19" s="174"/>
      <c r="B19" s="16" t="s">
        <v>62</v>
      </c>
      <c r="C19" s="17">
        <v>578812</v>
      </c>
      <c r="D19" s="17">
        <v>629380</v>
      </c>
      <c r="E19" s="17">
        <v>588758</v>
      </c>
      <c r="F19" s="17">
        <v>691173</v>
      </c>
      <c r="G19" s="17">
        <v>718912</v>
      </c>
      <c r="H19" s="17">
        <v>709162</v>
      </c>
      <c r="I19" s="17">
        <v>590020</v>
      </c>
      <c r="J19" s="17">
        <v>741378</v>
      </c>
      <c r="K19" s="17">
        <v>935725</v>
      </c>
      <c r="L19" s="17">
        <v>897559</v>
      </c>
    </row>
    <row r="20" spans="1:12" x14ac:dyDescent="0.3">
      <c r="A20" s="174"/>
      <c r="B20" s="16" t="s">
        <v>63</v>
      </c>
      <c r="C20" s="17">
        <v>8023</v>
      </c>
      <c r="D20" s="17">
        <v>11375</v>
      </c>
      <c r="E20" s="17">
        <v>6787</v>
      </c>
      <c r="F20" s="17">
        <v>9606</v>
      </c>
      <c r="G20" s="17">
        <v>10812</v>
      </c>
      <c r="H20" s="17">
        <v>17198</v>
      </c>
      <c r="I20" s="17">
        <v>9835</v>
      </c>
      <c r="J20" s="17">
        <v>11781</v>
      </c>
      <c r="K20" s="17">
        <v>11910</v>
      </c>
      <c r="L20" s="17">
        <v>17065</v>
      </c>
    </row>
    <row r="21" spans="1:12" x14ac:dyDescent="0.3">
      <c r="A21" s="174"/>
      <c r="B21" s="16" t="s">
        <v>64</v>
      </c>
      <c r="C21" s="17">
        <v>125976</v>
      </c>
      <c r="D21" s="17">
        <v>95942</v>
      </c>
      <c r="E21" s="17">
        <v>68189</v>
      </c>
      <c r="F21" s="17">
        <v>82470</v>
      </c>
      <c r="G21" s="17">
        <v>90554</v>
      </c>
      <c r="H21" s="17">
        <v>88238</v>
      </c>
      <c r="I21" s="17">
        <v>101513</v>
      </c>
      <c r="J21" s="17">
        <v>108417</v>
      </c>
      <c r="K21" s="17">
        <v>137558</v>
      </c>
      <c r="L21" s="17">
        <v>148040</v>
      </c>
    </row>
    <row r="22" spans="1:12" x14ac:dyDescent="0.3">
      <c r="A22" s="174"/>
      <c r="B22" s="16" t="s">
        <v>65</v>
      </c>
      <c r="C22" s="17">
        <v>38120</v>
      </c>
      <c r="D22" s="17">
        <v>35785</v>
      </c>
      <c r="E22" s="17">
        <v>22323</v>
      </c>
      <c r="F22" s="17">
        <v>29387</v>
      </c>
      <c r="G22" s="17">
        <v>32767</v>
      </c>
      <c r="H22" s="17">
        <v>28217</v>
      </c>
      <c r="I22" s="17">
        <v>29275</v>
      </c>
      <c r="J22" s="17">
        <v>34847</v>
      </c>
      <c r="K22" s="17">
        <v>30134</v>
      </c>
      <c r="L22" s="17">
        <v>29935</v>
      </c>
    </row>
    <row r="23" spans="1:12" x14ac:dyDescent="0.3">
      <c r="A23" s="174"/>
      <c r="B23" s="16" t="s">
        <v>54</v>
      </c>
      <c r="C23" s="18">
        <v>0.46800000000000003</v>
      </c>
      <c r="D23" s="18">
        <v>0.45900000000000002</v>
      </c>
      <c r="E23" s="18">
        <v>0.378</v>
      </c>
      <c r="F23" s="18">
        <v>0.39</v>
      </c>
      <c r="G23" s="18">
        <v>0.40600000000000003</v>
      </c>
      <c r="H23" s="18">
        <v>0.443</v>
      </c>
      <c r="I23" s="18">
        <v>0.38800000000000001</v>
      </c>
      <c r="J23" s="18">
        <v>0.45400000000000001</v>
      </c>
      <c r="K23" s="18">
        <v>0.45300000000000001</v>
      </c>
      <c r="L23" s="18">
        <v>0.42899999999999999</v>
      </c>
    </row>
    <row r="24" spans="1:12" x14ac:dyDescent="0.3">
      <c r="A24" s="174"/>
      <c r="B24" s="16" t="s">
        <v>55</v>
      </c>
      <c r="C24" s="18">
        <v>0.27700000000000002</v>
      </c>
      <c r="D24" s="18">
        <v>0.28499999999999998</v>
      </c>
      <c r="E24" s="18">
        <v>0.17100000000000001</v>
      </c>
      <c r="F24" s="18">
        <v>0.22</v>
      </c>
      <c r="G24" s="18">
        <v>0.22600000000000001</v>
      </c>
      <c r="H24" s="18">
        <v>0.23400000000000001</v>
      </c>
      <c r="I24" s="18">
        <v>0.20100000000000001</v>
      </c>
      <c r="J24" s="18">
        <v>0.23499999999999999</v>
      </c>
      <c r="K24" s="18">
        <v>0.20100000000000001</v>
      </c>
      <c r="L24" s="18">
        <v>0.21199999999999999</v>
      </c>
    </row>
    <row r="25" spans="1:12" x14ac:dyDescent="0.3">
      <c r="A25" s="173" t="s">
        <v>30</v>
      </c>
      <c r="B25" s="14" t="s">
        <v>114</v>
      </c>
      <c r="C25" s="13">
        <v>15284</v>
      </c>
      <c r="D25" s="13">
        <v>21038</v>
      </c>
      <c r="E25" s="13">
        <v>20029</v>
      </c>
      <c r="F25" s="13">
        <v>30049</v>
      </c>
      <c r="G25" s="13">
        <v>33553</v>
      </c>
      <c r="H25" s="13">
        <v>37628</v>
      </c>
      <c r="I25" s="13">
        <v>30166</v>
      </c>
      <c r="J25" s="13">
        <v>34974</v>
      </c>
      <c r="K25" s="13">
        <v>27133</v>
      </c>
      <c r="L25" s="13">
        <v>30195</v>
      </c>
    </row>
    <row r="26" spans="1:12" x14ac:dyDescent="0.3">
      <c r="A26" s="173"/>
      <c r="B26" s="14" t="s">
        <v>115</v>
      </c>
      <c r="C26" s="13">
        <v>38444</v>
      </c>
      <c r="D26" s="13">
        <v>34390</v>
      </c>
      <c r="E26" s="13">
        <v>26728</v>
      </c>
      <c r="F26" s="13">
        <v>25769</v>
      </c>
      <c r="G26" s="13">
        <v>24866</v>
      </c>
      <c r="H26" s="13">
        <v>24935</v>
      </c>
      <c r="I26" s="13">
        <v>21870</v>
      </c>
      <c r="J26" s="13">
        <v>23619</v>
      </c>
      <c r="K26" s="13">
        <v>28113</v>
      </c>
      <c r="L26" s="13">
        <v>30331</v>
      </c>
    </row>
    <row r="27" spans="1:12" x14ac:dyDescent="0.3">
      <c r="A27" s="173"/>
      <c r="B27" s="14" t="s">
        <v>7</v>
      </c>
      <c r="C27" s="13">
        <v>86890</v>
      </c>
      <c r="D27" s="13">
        <v>92167</v>
      </c>
      <c r="E27" s="13">
        <v>70383</v>
      </c>
      <c r="F27" s="13">
        <v>96630</v>
      </c>
      <c r="G27" s="13">
        <v>107081</v>
      </c>
      <c r="H27" s="13">
        <v>123350</v>
      </c>
      <c r="I27" s="13">
        <v>134474</v>
      </c>
      <c r="J27" s="13">
        <v>117498</v>
      </c>
      <c r="K27" s="13">
        <v>91903</v>
      </c>
      <c r="L27" s="13">
        <v>94026</v>
      </c>
    </row>
    <row r="28" spans="1:12" x14ac:dyDescent="0.3">
      <c r="A28" s="173"/>
      <c r="B28" s="14" t="s">
        <v>51</v>
      </c>
      <c r="C28" s="13">
        <v>118921</v>
      </c>
      <c r="D28" s="13">
        <v>98429</v>
      </c>
      <c r="E28" s="13">
        <v>74416</v>
      </c>
      <c r="F28" s="13">
        <v>73252</v>
      </c>
      <c r="G28" s="13">
        <v>70309</v>
      </c>
      <c r="H28" s="13">
        <v>73024</v>
      </c>
      <c r="I28" s="13">
        <v>66388</v>
      </c>
      <c r="J28" s="13">
        <v>71042</v>
      </c>
      <c r="K28" s="13">
        <v>92464</v>
      </c>
      <c r="L28" s="13">
        <v>90369</v>
      </c>
    </row>
    <row r="29" spans="1:12" x14ac:dyDescent="0.3">
      <c r="A29" s="173"/>
      <c r="B29" s="14" t="s">
        <v>56</v>
      </c>
      <c r="C29" s="15">
        <v>0.32200000000000001</v>
      </c>
      <c r="D29" s="15">
        <v>0.28100000000000003</v>
      </c>
      <c r="E29" s="15">
        <v>0.21299999999999999</v>
      </c>
      <c r="F29" s="15">
        <v>0.248</v>
      </c>
      <c r="G29" s="15">
        <v>0.25600000000000001</v>
      </c>
      <c r="H29" s="15">
        <v>0.28199999999999997</v>
      </c>
      <c r="I29" s="15">
        <v>0.28100000000000003</v>
      </c>
      <c r="J29" s="15">
        <v>0.26</v>
      </c>
      <c r="K29" s="15">
        <v>0.221</v>
      </c>
      <c r="L29" s="15">
        <v>0.221</v>
      </c>
    </row>
    <row r="30" spans="1:12" x14ac:dyDescent="0.3">
      <c r="A30" s="156" t="s">
        <v>4</v>
      </c>
      <c r="B30" s="62" t="s">
        <v>114</v>
      </c>
      <c r="C30" s="64">
        <f>C25+C15+C5+C6+C16</f>
        <v>139609</v>
      </c>
      <c r="D30" s="64">
        <f t="shared" ref="D30:I30" si="0">D25+D15+D5+D6+D16</f>
        <v>160955</v>
      </c>
      <c r="E30" s="64">
        <f t="shared" si="0"/>
        <v>151075</v>
      </c>
      <c r="F30" s="64">
        <f t="shared" si="0"/>
        <v>191247</v>
      </c>
      <c r="G30" s="64">
        <f t="shared" si="0"/>
        <v>215351</v>
      </c>
      <c r="H30" s="64">
        <f t="shared" si="0"/>
        <v>251213</v>
      </c>
      <c r="I30" s="64">
        <f t="shared" si="0"/>
        <v>187936</v>
      </c>
      <c r="J30" s="64">
        <f t="shared" ref="J30:K30" si="1">J25+J15+J5+J6+J16</f>
        <v>228977</v>
      </c>
      <c r="K30" s="134">
        <f t="shared" si="1"/>
        <v>258360</v>
      </c>
      <c r="L30" s="148">
        <f t="shared" ref="L30" si="2">L25+L15+L5+L6+L16</f>
        <v>263527</v>
      </c>
    </row>
    <row r="31" spans="1:12" x14ac:dyDescent="0.3">
      <c r="A31" s="156"/>
      <c r="B31" s="62" t="s">
        <v>116</v>
      </c>
      <c r="C31" s="64">
        <f>C7+C17+C26+C8+C18</f>
        <v>150905</v>
      </c>
      <c r="D31" s="64">
        <f t="shared" ref="D31:I31" si="3">D7+D17+D26+D8+D18</f>
        <v>139032</v>
      </c>
      <c r="E31" s="64">
        <f t="shared" si="3"/>
        <v>108844</v>
      </c>
      <c r="F31" s="64">
        <f t="shared" si="3"/>
        <v>108885</v>
      </c>
      <c r="G31" s="64">
        <f t="shared" si="3"/>
        <v>108181</v>
      </c>
      <c r="H31" s="64">
        <f t="shared" si="3"/>
        <v>102151</v>
      </c>
      <c r="I31" s="64">
        <f t="shared" si="3"/>
        <v>98524</v>
      </c>
      <c r="J31" s="64">
        <f t="shared" ref="J31:K31" si="4">J7+J17+J26+J8+J18</f>
        <v>114122</v>
      </c>
      <c r="K31" s="134">
        <f t="shared" si="4"/>
        <v>130688</v>
      </c>
      <c r="L31" s="148">
        <f t="shared" ref="L31" si="5">L7+L17+L26+L8+L18</f>
        <v>138263</v>
      </c>
    </row>
    <row r="32" spans="1:12" x14ac:dyDescent="0.3">
      <c r="A32" s="156"/>
      <c r="B32" s="63" t="s">
        <v>7</v>
      </c>
      <c r="C32" s="64">
        <f>C27+C19+C9+C10+C20</f>
        <v>995123</v>
      </c>
      <c r="D32" s="64">
        <f t="shared" ref="D32:I32" si="6">D27+D19+D9+D10+D20</f>
        <v>1088435</v>
      </c>
      <c r="E32" s="64">
        <f t="shared" si="6"/>
        <v>951145</v>
      </c>
      <c r="F32" s="64">
        <f t="shared" si="6"/>
        <v>1147375</v>
      </c>
      <c r="G32" s="64">
        <f t="shared" si="6"/>
        <v>1292826</v>
      </c>
      <c r="H32" s="64">
        <f t="shared" si="6"/>
        <v>1421364</v>
      </c>
      <c r="I32" s="64">
        <f t="shared" si="6"/>
        <v>1183055</v>
      </c>
      <c r="J32" s="64">
        <f t="shared" ref="J32:K32" si="7">J27+J19+J9+J10+J20</f>
        <v>1354165</v>
      </c>
      <c r="K32" s="134">
        <f t="shared" si="7"/>
        <v>1609213</v>
      </c>
      <c r="L32" s="148">
        <f t="shared" ref="L32" si="8">L27+L19+L9+L10+L20</f>
        <v>1538153</v>
      </c>
    </row>
    <row r="33" spans="1:16" x14ac:dyDescent="0.3">
      <c r="A33" s="156"/>
      <c r="B33" s="63" t="s">
        <v>51</v>
      </c>
      <c r="C33" s="64">
        <f>C11+C21+C28+C12+C22</f>
        <v>504605</v>
      </c>
      <c r="D33" s="64">
        <f t="shared" ref="D33:I33" si="9">D11+D21+D28+D12+D22</f>
        <v>442624</v>
      </c>
      <c r="E33" s="64">
        <f t="shared" si="9"/>
        <v>320287</v>
      </c>
      <c r="F33" s="64">
        <f t="shared" si="9"/>
        <v>345148</v>
      </c>
      <c r="G33" s="64">
        <f t="shared" si="9"/>
        <v>360229</v>
      </c>
      <c r="H33" s="64">
        <f t="shared" si="9"/>
        <v>343160</v>
      </c>
      <c r="I33" s="64">
        <f t="shared" si="9"/>
        <v>347730</v>
      </c>
      <c r="J33" s="64">
        <f t="shared" ref="J33:K33" si="10">J11+J21+J28+J12+J22</f>
        <v>396506</v>
      </c>
      <c r="K33" s="134">
        <f t="shared" si="10"/>
        <v>450839</v>
      </c>
      <c r="L33" s="148">
        <f t="shared" ref="L33" si="11">L11+L21+L28+L12+L22</f>
        <v>467553</v>
      </c>
    </row>
    <row r="34" spans="1:16" x14ac:dyDescent="0.3">
      <c r="A34" s="156"/>
      <c r="B34" s="63" t="s">
        <v>57</v>
      </c>
      <c r="C34" s="65">
        <v>0.38700000000000001</v>
      </c>
      <c r="D34" s="65">
        <v>0.378</v>
      </c>
      <c r="E34" s="65">
        <v>0.29899999999999999</v>
      </c>
      <c r="F34" s="65">
        <v>0.32900000000000001</v>
      </c>
      <c r="G34" s="65">
        <v>0.35899999999999999</v>
      </c>
      <c r="H34" s="65">
        <v>0.38900000000000001</v>
      </c>
      <c r="I34" s="65">
        <v>0.33400000000000002</v>
      </c>
      <c r="J34" s="65">
        <v>0.36799999999999999</v>
      </c>
      <c r="K34" s="65">
        <v>0.36399999999999999</v>
      </c>
      <c r="L34" s="65">
        <v>0.35</v>
      </c>
    </row>
    <row r="35" spans="1:16" ht="15" customHeight="1" x14ac:dyDescent="0.3">
      <c r="A35" s="171" t="s">
        <v>162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2"/>
      <c r="N35" s="2"/>
      <c r="O35" s="2"/>
      <c r="P35" s="2"/>
    </row>
    <row r="36" spans="1:16" x14ac:dyDescent="0.3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  <row r="37" spans="1:16" ht="15" customHeight="1" x14ac:dyDescent="0.3">
      <c r="A37" s="172"/>
      <c r="B37" s="172"/>
      <c r="C37" s="172"/>
      <c r="D37" s="172"/>
      <c r="E37" s="172"/>
      <c r="F37" s="172"/>
      <c r="G37" s="172"/>
      <c r="H37" s="172"/>
      <c r="I37" s="172"/>
    </row>
    <row r="38" spans="1:16" x14ac:dyDescent="0.3">
      <c r="A38" s="172"/>
      <c r="B38" s="172"/>
      <c r="C38" s="172"/>
      <c r="D38" s="172"/>
      <c r="E38" s="172"/>
      <c r="F38" s="172"/>
      <c r="G38" s="172"/>
      <c r="H38" s="172"/>
      <c r="I38" s="172"/>
    </row>
    <row r="39" spans="1:16" x14ac:dyDescent="0.3">
      <c r="A39" s="7"/>
      <c r="B39" s="7"/>
      <c r="C39" s="7"/>
      <c r="D39" s="7"/>
      <c r="E39" s="7"/>
      <c r="F39" s="7"/>
      <c r="G39" s="7"/>
    </row>
  </sheetData>
  <mergeCells count="7">
    <mergeCell ref="A3:L3"/>
    <mergeCell ref="A35:L36"/>
    <mergeCell ref="A37:I38"/>
    <mergeCell ref="A30:A34"/>
    <mergeCell ref="A5:A14"/>
    <mergeCell ref="A15:A24"/>
    <mergeCell ref="A25:A29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N149"/>
  <sheetViews>
    <sheetView showGridLines="0" topLeftCell="B1" zoomScaleNormal="100" workbookViewId="0">
      <selection activeCell="I6" sqref="I6:M17"/>
    </sheetView>
  </sheetViews>
  <sheetFormatPr defaultRowHeight="14.4" x14ac:dyDescent="0.3"/>
  <cols>
    <col min="1" max="1" width="11.109375" style="3" bestFit="1" customWidth="1"/>
    <col min="2" max="2" width="7.5546875" bestFit="1" customWidth="1"/>
    <col min="3" max="3" width="9.44140625" bestFit="1" customWidth="1"/>
    <col min="4" max="4" width="8.44140625" bestFit="1" customWidth="1"/>
    <col min="5" max="5" width="7.33203125" bestFit="1" customWidth="1"/>
    <col min="6" max="6" width="6.5546875" bestFit="1" customWidth="1"/>
    <col min="7" max="7" width="8.44140625" bestFit="1" customWidth="1"/>
    <col min="8" max="8" width="11.109375" bestFit="1" customWidth="1"/>
    <col min="9" max="9" width="7.5546875" bestFit="1" customWidth="1"/>
    <col min="10" max="10" width="9.44140625" bestFit="1" customWidth="1"/>
    <col min="11" max="11" width="7.33203125" bestFit="1" customWidth="1"/>
    <col min="12" max="12" width="8.44140625" bestFit="1" customWidth="1"/>
    <col min="13" max="13" width="7.33203125" bestFit="1" customWidth="1"/>
    <col min="14" max="14" width="8.44140625" bestFit="1" customWidth="1"/>
  </cols>
  <sheetData>
    <row r="3" spans="1:14" s="114" customFormat="1" ht="17.100000000000001" customHeight="1" x14ac:dyDescent="0.3">
      <c r="A3" s="177" t="s">
        <v>67</v>
      </c>
      <c r="B3" s="177"/>
      <c r="C3" s="177"/>
      <c r="D3" s="177"/>
      <c r="E3" s="177"/>
      <c r="F3" s="177"/>
      <c r="G3" s="177"/>
      <c r="H3" s="177" t="s">
        <v>76</v>
      </c>
      <c r="I3" s="177"/>
      <c r="J3" s="177"/>
      <c r="K3" s="177"/>
      <c r="L3" s="177"/>
      <c r="M3" s="177"/>
      <c r="N3" s="177"/>
    </row>
    <row r="4" spans="1:14" s="114" customFormat="1" ht="17.100000000000001" customHeight="1" x14ac:dyDescent="0.3">
      <c r="A4" s="120"/>
      <c r="B4" s="121" t="s">
        <v>47</v>
      </c>
      <c r="C4" s="121" t="s">
        <v>48</v>
      </c>
      <c r="D4" s="121" t="s">
        <v>49</v>
      </c>
      <c r="E4" s="121" t="s">
        <v>50</v>
      </c>
      <c r="F4" s="121" t="s">
        <v>46</v>
      </c>
      <c r="G4" s="121" t="s">
        <v>4</v>
      </c>
      <c r="H4" s="120"/>
      <c r="I4" s="121" t="s">
        <v>47</v>
      </c>
      <c r="J4" s="121" t="s">
        <v>48</v>
      </c>
      <c r="K4" s="121" t="s">
        <v>49</v>
      </c>
      <c r="L4" s="121" t="s">
        <v>50</v>
      </c>
      <c r="M4" s="121" t="s">
        <v>46</v>
      </c>
      <c r="N4" s="121" t="s">
        <v>4</v>
      </c>
    </row>
    <row r="5" spans="1:14" s="114" customFormat="1" ht="17.100000000000001" customHeight="1" x14ac:dyDescent="0.3">
      <c r="A5" s="122">
        <v>2020</v>
      </c>
      <c r="B5" s="121">
        <f>SUM(B6:B17)</f>
        <v>1614</v>
      </c>
      <c r="C5" s="121">
        <f t="shared" ref="C5:G5" si="0">SUM(C6:C17)</f>
        <v>5497</v>
      </c>
      <c r="D5" s="121">
        <f t="shared" si="0"/>
        <v>18598</v>
      </c>
      <c r="E5" s="121">
        <f t="shared" si="0"/>
        <v>14</v>
      </c>
      <c r="F5" s="121">
        <f t="shared" si="0"/>
        <v>0</v>
      </c>
      <c r="G5" s="121">
        <f t="shared" si="0"/>
        <v>25723</v>
      </c>
      <c r="H5" s="122">
        <v>2020</v>
      </c>
      <c r="I5" s="121">
        <f>SUM(I6:I17)</f>
        <v>27337</v>
      </c>
      <c r="J5" s="121">
        <f t="shared" ref="J5:N5" si="1">SUM(J6:J17)</f>
        <v>92695</v>
      </c>
      <c r="K5" s="121">
        <f t="shared" si="1"/>
        <v>48648</v>
      </c>
      <c r="L5" s="121">
        <f t="shared" si="1"/>
        <v>59171</v>
      </c>
      <c r="M5" s="121">
        <f t="shared" si="1"/>
        <v>11282</v>
      </c>
      <c r="N5" s="121">
        <f t="shared" si="1"/>
        <v>239133</v>
      </c>
    </row>
    <row r="6" spans="1:14" s="114" customFormat="1" ht="17.100000000000001" customHeight="1" x14ac:dyDescent="0.2">
      <c r="A6" s="49" t="s">
        <v>8</v>
      </c>
      <c r="B6" s="50">
        <v>0</v>
      </c>
      <c r="C6" s="50">
        <v>20</v>
      </c>
      <c r="D6" s="50">
        <v>0</v>
      </c>
      <c r="E6" s="50">
        <v>0</v>
      </c>
      <c r="F6" s="50">
        <v>0</v>
      </c>
      <c r="G6" s="50">
        <f>SUM(B6:F6)</f>
        <v>20</v>
      </c>
      <c r="H6" s="49" t="s">
        <v>8</v>
      </c>
      <c r="I6" s="50">
        <v>2510</v>
      </c>
      <c r="J6" s="50">
        <v>12481</v>
      </c>
      <c r="K6" s="50">
        <v>6233</v>
      </c>
      <c r="L6" s="50">
        <v>7633</v>
      </c>
      <c r="M6" s="50">
        <v>737</v>
      </c>
      <c r="N6" s="50">
        <f>SUM(I6:M6)</f>
        <v>29594</v>
      </c>
    </row>
    <row r="7" spans="1:14" s="114" customFormat="1" ht="17.100000000000001" customHeight="1" x14ac:dyDescent="0.2">
      <c r="A7" s="49" t="s">
        <v>9</v>
      </c>
      <c r="B7" s="50">
        <v>0</v>
      </c>
      <c r="C7" s="50">
        <v>74</v>
      </c>
      <c r="D7" s="50">
        <v>0</v>
      </c>
      <c r="E7" s="50">
        <v>0</v>
      </c>
      <c r="F7" s="50">
        <v>0</v>
      </c>
      <c r="G7" s="50">
        <f t="shared" ref="G7:G17" si="2">SUM(B7:F7)</f>
        <v>74</v>
      </c>
      <c r="H7" s="49" t="s">
        <v>9</v>
      </c>
      <c r="I7" s="50">
        <v>2627</v>
      </c>
      <c r="J7" s="50">
        <v>12101</v>
      </c>
      <c r="K7" s="50">
        <v>5663</v>
      </c>
      <c r="L7" s="50">
        <v>7514</v>
      </c>
      <c r="M7" s="50">
        <v>707</v>
      </c>
      <c r="N7" s="50">
        <f t="shared" ref="N7:N17" si="3">SUM(I7:M7)</f>
        <v>28612</v>
      </c>
    </row>
    <row r="8" spans="1:14" s="114" customFormat="1" ht="17.100000000000001" customHeight="1" x14ac:dyDescent="0.2">
      <c r="A8" s="49" t="s">
        <v>10</v>
      </c>
      <c r="B8" s="50">
        <v>0</v>
      </c>
      <c r="C8" s="50">
        <v>25</v>
      </c>
      <c r="D8" s="50">
        <v>0</v>
      </c>
      <c r="E8" s="50">
        <v>0</v>
      </c>
      <c r="F8" s="50">
        <v>0</v>
      </c>
      <c r="G8" s="50">
        <f t="shared" si="2"/>
        <v>25</v>
      </c>
      <c r="H8" s="49" t="s">
        <v>10</v>
      </c>
      <c r="I8" s="50">
        <v>1684</v>
      </c>
      <c r="J8" s="50">
        <v>7307</v>
      </c>
      <c r="K8" s="50">
        <v>3801</v>
      </c>
      <c r="L8" s="50">
        <v>4426</v>
      </c>
      <c r="M8" s="50">
        <v>547</v>
      </c>
      <c r="N8" s="50">
        <f t="shared" si="3"/>
        <v>17765</v>
      </c>
    </row>
    <row r="9" spans="1:14" s="114" customFormat="1" ht="17.100000000000001" customHeight="1" x14ac:dyDescent="0.2">
      <c r="A9" s="49" t="s">
        <v>11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f t="shared" si="2"/>
        <v>0</v>
      </c>
      <c r="H9" s="49" t="s">
        <v>11</v>
      </c>
      <c r="I9" s="50">
        <v>191</v>
      </c>
      <c r="J9" s="50">
        <v>649</v>
      </c>
      <c r="K9" s="50">
        <v>305</v>
      </c>
      <c r="L9" s="50">
        <v>377</v>
      </c>
      <c r="M9" s="50">
        <v>77</v>
      </c>
      <c r="N9" s="50">
        <f t="shared" si="3"/>
        <v>1599</v>
      </c>
    </row>
    <row r="10" spans="1:14" s="114" customFormat="1" ht="17.100000000000001" customHeight="1" x14ac:dyDescent="0.2">
      <c r="A10" s="49" t="s">
        <v>12</v>
      </c>
      <c r="B10" s="50">
        <v>0</v>
      </c>
      <c r="C10" s="50">
        <v>0</v>
      </c>
      <c r="D10" s="50">
        <v>6</v>
      </c>
      <c r="E10" s="50">
        <v>14</v>
      </c>
      <c r="F10" s="50">
        <v>0</v>
      </c>
      <c r="G10" s="50">
        <f t="shared" si="2"/>
        <v>20</v>
      </c>
      <c r="H10" s="49" t="s">
        <v>12</v>
      </c>
      <c r="I10" s="50">
        <v>715</v>
      </c>
      <c r="J10" s="50">
        <v>2200</v>
      </c>
      <c r="K10" s="50">
        <v>1270</v>
      </c>
      <c r="L10" s="50">
        <v>1370</v>
      </c>
      <c r="M10" s="50">
        <v>295</v>
      </c>
      <c r="N10" s="50">
        <f t="shared" si="3"/>
        <v>5850</v>
      </c>
    </row>
    <row r="11" spans="1:14" s="114" customFormat="1" ht="17.100000000000001" customHeight="1" x14ac:dyDescent="0.2">
      <c r="A11" s="49" t="s">
        <v>13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 t="shared" si="2"/>
        <v>0</v>
      </c>
      <c r="H11" s="49" t="s">
        <v>13</v>
      </c>
      <c r="I11" s="50">
        <v>2436</v>
      </c>
      <c r="J11" s="50">
        <v>7402</v>
      </c>
      <c r="K11" s="50">
        <v>4073</v>
      </c>
      <c r="L11" s="50">
        <v>4954</v>
      </c>
      <c r="M11" s="50">
        <v>1193</v>
      </c>
      <c r="N11" s="50">
        <f t="shared" si="3"/>
        <v>20058</v>
      </c>
    </row>
    <row r="12" spans="1:14" s="114" customFormat="1" ht="17.100000000000001" customHeight="1" x14ac:dyDescent="0.2">
      <c r="A12" s="49" t="s">
        <v>14</v>
      </c>
      <c r="B12" s="50">
        <v>509</v>
      </c>
      <c r="C12" s="50">
        <v>1358</v>
      </c>
      <c r="D12" s="50">
        <v>5862</v>
      </c>
      <c r="E12" s="50">
        <v>0</v>
      </c>
      <c r="F12" s="50">
        <v>0</v>
      </c>
      <c r="G12" s="50">
        <f t="shared" si="2"/>
        <v>7729</v>
      </c>
      <c r="H12" s="49" t="s">
        <v>14</v>
      </c>
      <c r="I12" s="50">
        <v>5612</v>
      </c>
      <c r="J12" s="50">
        <v>14671</v>
      </c>
      <c r="K12" s="50">
        <v>6868</v>
      </c>
      <c r="L12" s="50">
        <v>8429</v>
      </c>
      <c r="M12" s="50">
        <v>2152</v>
      </c>
      <c r="N12" s="50">
        <f t="shared" si="3"/>
        <v>37732</v>
      </c>
    </row>
    <row r="13" spans="1:14" s="114" customFormat="1" ht="17.100000000000001" customHeight="1" x14ac:dyDescent="0.2">
      <c r="A13" s="49" t="s">
        <v>15</v>
      </c>
      <c r="B13" s="50">
        <v>688</v>
      </c>
      <c r="C13" s="50">
        <v>3757</v>
      </c>
      <c r="D13" s="50">
        <v>8316</v>
      </c>
      <c r="E13" s="50">
        <v>0</v>
      </c>
      <c r="F13" s="50">
        <v>0</v>
      </c>
      <c r="G13" s="50">
        <f t="shared" si="2"/>
        <v>12761</v>
      </c>
      <c r="H13" s="49" t="s">
        <v>15</v>
      </c>
      <c r="I13" s="50">
        <v>5311</v>
      </c>
      <c r="J13" s="50">
        <v>13638</v>
      </c>
      <c r="K13" s="50">
        <v>7453</v>
      </c>
      <c r="L13" s="50">
        <v>9141</v>
      </c>
      <c r="M13" s="50">
        <v>2747</v>
      </c>
      <c r="N13" s="50">
        <f t="shared" si="3"/>
        <v>38290</v>
      </c>
    </row>
    <row r="14" spans="1:14" s="114" customFormat="1" ht="17.100000000000001" customHeight="1" x14ac:dyDescent="0.2">
      <c r="A14" s="49" t="s">
        <v>16</v>
      </c>
      <c r="B14" s="50">
        <v>417</v>
      </c>
      <c r="C14" s="50">
        <v>263</v>
      </c>
      <c r="D14" s="50">
        <v>4013</v>
      </c>
      <c r="E14" s="50">
        <v>0</v>
      </c>
      <c r="F14" s="50">
        <v>0</v>
      </c>
      <c r="G14" s="50">
        <f t="shared" si="2"/>
        <v>4693</v>
      </c>
      <c r="H14" s="49" t="s">
        <v>16</v>
      </c>
      <c r="I14" s="50">
        <v>2619</v>
      </c>
      <c r="J14" s="50">
        <v>8479</v>
      </c>
      <c r="K14" s="50">
        <v>4915</v>
      </c>
      <c r="L14" s="50">
        <v>5841</v>
      </c>
      <c r="M14" s="50">
        <v>1417</v>
      </c>
      <c r="N14" s="50">
        <f t="shared" si="3"/>
        <v>23271</v>
      </c>
    </row>
    <row r="15" spans="1:14" s="114" customFormat="1" ht="17.100000000000001" customHeight="1" x14ac:dyDescent="0.2">
      <c r="A15" s="49" t="s">
        <v>17</v>
      </c>
      <c r="B15" s="50">
        <v>0</v>
      </c>
      <c r="C15" s="50">
        <v>0</v>
      </c>
      <c r="D15" s="50">
        <v>401</v>
      </c>
      <c r="E15" s="50">
        <v>0</v>
      </c>
      <c r="F15" s="50">
        <v>0</v>
      </c>
      <c r="G15" s="50">
        <f t="shared" si="2"/>
        <v>401</v>
      </c>
      <c r="H15" s="49" t="s">
        <v>17</v>
      </c>
      <c r="I15" s="50">
        <v>1909</v>
      </c>
      <c r="J15" s="50">
        <v>7221</v>
      </c>
      <c r="K15" s="50">
        <v>3985</v>
      </c>
      <c r="L15" s="50">
        <v>5235</v>
      </c>
      <c r="M15" s="50">
        <v>712</v>
      </c>
      <c r="N15" s="50">
        <f t="shared" si="3"/>
        <v>19062</v>
      </c>
    </row>
    <row r="16" spans="1:14" s="114" customFormat="1" ht="17.100000000000001" customHeight="1" x14ac:dyDescent="0.2">
      <c r="A16" s="49" t="s">
        <v>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f t="shared" si="2"/>
        <v>0</v>
      </c>
      <c r="H16" s="49" t="s">
        <v>18</v>
      </c>
      <c r="I16" s="50">
        <v>834</v>
      </c>
      <c r="J16" s="50">
        <v>3372</v>
      </c>
      <c r="K16" s="50">
        <v>2151</v>
      </c>
      <c r="L16" s="50">
        <v>2220</v>
      </c>
      <c r="M16" s="50">
        <v>364</v>
      </c>
      <c r="N16" s="50">
        <f t="shared" si="3"/>
        <v>8941</v>
      </c>
    </row>
    <row r="17" spans="1:14" s="114" customFormat="1" ht="17.100000000000001" customHeight="1" x14ac:dyDescent="0.2">
      <c r="A17" s="49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f t="shared" si="2"/>
        <v>0</v>
      </c>
      <c r="H17" s="49" t="s">
        <v>19</v>
      </c>
      <c r="I17" s="50">
        <v>889</v>
      </c>
      <c r="J17" s="50">
        <v>3174</v>
      </c>
      <c r="K17" s="50">
        <v>1931</v>
      </c>
      <c r="L17" s="50">
        <v>2031</v>
      </c>
      <c r="M17" s="50">
        <v>334</v>
      </c>
      <c r="N17" s="50">
        <f t="shared" si="3"/>
        <v>8359</v>
      </c>
    </row>
    <row r="18" spans="1:14" s="114" customFormat="1" ht="17.100000000000001" customHeight="1" x14ac:dyDescent="0.3">
      <c r="A18" s="122">
        <v>2019</v>
      </c>
      <c r="B18" s="121">
        <f>SUM(B19:B30)</f>
        <v>10323</v>
      </c>
      <c r="C18" s="121">
        <f t="shared" ref="C18:G18" si="4">SUM(C19:C30)</f>
        <v>58818</v>
      </c>
      <c r="D18" s="121">
        <f t="shared" si="4"/>
        <v>137153</v>
      </c>
      <c r="E18" s="121">
        <f t="shared" si="4"/>
        <v>804</v>
      </c>
      <c r="F18" s="121">
        <f t="shared" si="4"/>
        <v>0</v>
      </c>
      <c r="G18" s="121">
        <f t="shared" si="4"/>
        <v>207098</v>
      </c>
      <c r="H18" s="122">
        <v>2019</v>
      </c>
      <c r="I18" s="121">
        <f>SUM(I19:I30)</f>
        <v>41145</v>
      </c>
      <c r="J18" s="121">
        <f t="shared" ref="J18:N18" si="5">SUM(J19:J30)</f>
        <v>177021</v>
      </c>
      <c r="K18" s="121">
        <f t="shared" si="5"/>
        <v>85704</v>
      </c>
      <c r="L18" s="121">
        <f t="shared" si="5"/>
        <v>116277</v>
      </c>
      <c r="M18" s="121">
        <f t="shared" si="5"/>
        <v>22573</v>
      </c>
      <c r="N18" s="121">
        <f t="shared" si="5"/>
        <v>442720</v>
      </c>
    </row>
    <row r="19" spans="1:14" s="114" customFormat="1" ht="17.100000000000001" customHeight="1" x14ac:dyDescent="0.2">
      <c r="A19" s="49" t="s">
        <v>8</v>
      </c>
      <c r="B19" s="50">
        <v>0</v>
      </c>
      <c r="C19" s="50">
        <v>17</v>
      </c>
      <c r="D19" s="50">
        <v>0</v>
      </c>
      <c r="E19" s="50">
        <v>0</v>
      </c>
      <c r="F19" s="50">
        <v>0</v>
      </c>
      <c r="G19" s="50">
        <f>SUM(B19:F19)</f>
        <v>17</v>
      </c>
      <c r="H19" s="49" t="s">
        <v>8</v>
      </c>
      <c r="I19" s="50">
        <v>2222</v>
      </c>
      <c r="J19" s="50">
        <v>11541</v>
      </c>
      <c r="K19" s="50">
        <v>5652</v>
      </c>
      <c r="L19" s="50">
        <v>7165</v>
      </c>
      <c r="M19" s="50">
        <v>789</v>
      </c>
      <c r="N19" s="50">
        <f>SUM(I19:M19)</f>
        <v>27369</v>
      </c>
    </row>
    <row r="20" spans="1:14" s="114" customFormat="1" ht="17.100000000000001" customHeight="1" x14ac:dyDescent="0.2">
      <c r="A20" s="49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f t="shared" ref="G20:G30" si="6">SUM(B20:F20)</f>
        <v>0</v>
      </c>
      <c r="H20" s="49" t="s">
        <v>9</v>
      </c>
      <c r="I20" s="50">
        <v>2117</v>
      </c>
      <c r="J20" s="50">
        <v>10712</v>
      </c>
      <c r="K20" s="50">
        <v>4949</v>
      </c>
      <c r="L20" s="50">
        <v>6995</v>
      </c>
      <c r="M20" s="50">
        <v>696</v>
      </c>
      <c r="N20" s="50">
        <f t="shared" ref="N20:N30" si="7">SUM(I20:M20)</f>
        <v>25469</v>
      </c>
    </row>
    <row r="21" spans="1:14" s="114" customFormat="1" ht="17.100000000000001" customHeight="1" x14ac:dyDescent="0.2">
      <c r="A21" s="49" t="s">
        <v>10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si="6"/>
        <v>0</v>
      </c>
      <c r="H21" s="49" t="s">
        <v>10</v>
      </c>
      <c r="I21" s="50">
        <v>2420</v>
      </c>
      <c r="J21" s="50">
        <v>13406</v>
      </c>
      <c r="K21" s="50">
        <v>5876</v>
      </c>
      <c r="L21" s="50">
        <v>8345</v>
      </c>
      <c r="M21" s="50">
        <v>1112</v>
      </c>
      <c r="N21" s="50">
        <f t="shared" si="7"/>
        <v>31159</v>
      </c>
    </row>
    <row r="22" spans="1:14" s="114" customFormat="1" ht="17.100000000000001" customHeight="1" x14ac:dyDescent="0.2">
      <c r="A22" s="49" t="s">
        <v>11</v>
      </c>
      <c r="B22" s="50">
        <v>0</v>
      </c>
      <c r="C22" s="50">
        <v>820</v>
      </c>
      <c r="D22" s="50">
        <v>1247</v>
      </c>
      <c r="E22" s="50">
        <v>0</v>
      </c>
      <c r="F22" s="50">
        <v>0</v>
      </c>
      <c r="G22" s="50">
        <f t="shared" si="6"/>
        <v>2067</v>
      </c>
      <c r="H22" s="49" t="s">
        <v>11</v>
      </c>
      <c r="I22" s="50">
        <v>2694</v>
      </c>
      <c r="J22" s="50">
        <v>14155</v>
      </c>
      <c r="K22" s="50">
        <v>6892</v>
      </c>
      <c r="L22" s="50">
        <v>8981</v>
      </c>
      <c r="M22" s="50">
        <v>1463</v>
      </c>
      <c r="N22" s="50">
        <f t="shared" si="7"/>
        <v>34185</v>
      </c>
    </row>
    <row r="23" spans="1:14" s="114" customFormat="1" ht="17.100000000000001" customHeight="1" x14ac:dyDescent="0.2">
      <c r="A23" s="49" t="s">
        <v>12</v>
      </c>
      <c r="B23" s="50">
        <v>268</v>
      </c>
      <c r="C23" s="50">
        <v>6582</v>
      </c>
      <c r="D23" s="50">
        <v>14399</v>
      </c>
      <c r="E23" s="50">
        <v>183</v>
      </c>
      <c r="F23" s="50">
        <v>0</v>
      </c>
      <c r="G23" s="50">
        <f t="shared" si="6"/>
        <v>21432</v>
      </c>
      <c r="H23" s="49" t="s">
        <v>12</v>
      </c>
      <c r="I23" s="50">
        <v>2886</v>
      </c>
      <c r="J23" s="50">
        <v>14682</v>
      </c>
      <c r="K23" s="50">
        <v>7594</v>
      </c>
      <c r="L23" s="50">
        <v>9753</v>
      </c>
      <c r="M23" s="50">
        <v>1675</v>
      </c>
      <c r="N23" s="50">
        <f t="shared" si="7"/>
        <v>36590</v>
      </c>
    </row>
    <row r="24" spans="1:14" s="114" customFormat="1" ht="17.100000000000001" customHeight="1" x14ac:dyDescent="0.2">
      <c r="A24" s="49" t="s">
        <v>13</v>
      </c>
      <c r="B24" s="50">
        <v>2355</v>
      </c>
      <c r="C24" s="50">
        <v>11539</v>
      </c>
      <c r="D24" s="50">
        <v>26661</v>
      </c>
      <c r="E24" s="50">
        <v>271</v>
      </c>
      <c r="F24" s="50">
        <v>0</v>
      </c>
      <c r="G24" s="50">
        <f t="shared" si="6"/>
        <v>40826</v>
      </c>
      <c r="H24" s="49" t="s">
        <v>13</v>
      </c>
      <c r="I24" s="50">
        <v>3942</v>
      </c>
      <c r="J24" s="50">
        <v>15880</v>
      </c>
      <c r="K24" s="50">
        <v>8141</v>
      </c>
      <c r="L24" s="50">
        <v>10490</v>
      </c>
      <c r="M24" s="50">
        <v>2930</v>
      </c>
      <c r="N24" s="50">
        <f t="shared" si="7"/>
        <v>41383</v>
      </c>
    </row>
    <row r="25" spans="1:14" s="114" customFormat="1" ht="17.100000000000001" customHeight="1" x14ac:dyDescent="0.2">
      <c r="A25" s="49" t="s">
        <v>14</v>
      </c>
      <c r="B25" s="50">
        <v>2236</v>
      </c>
      <c r="C25" s="50">
        <v>14392</v>
      </c>
      <c r="D25" s="50">
        <v>32574</v>
      </c>
      <c r="E25" s="50">
        <v>248</v>
      </c>
      <c r="F25" s="50">
        <v>0</v>
      </c>
      <c r="G25" s="50">
        <f t="shared" si="6"/>
        <v>49450</v>
      </c>
      <c r="H25" s="49" t="s">
        <v>14</v>
      </c>
      <c r="I25" s="50">
        <v>7671</v>
      </c>
      <c r="J25" s="50">
        <v>20986</v>
      </c>
      <c r="K25" s="50">
        <v>10701</v>
      </c>
      <c r="L25" s="50">
        <v>15610</v>
      </c>
      <c r="M25" s="50">
        <v>4126</v>
      </c>
      <c r="N25" s="50">
        <f t="shared" si="7"/>
        <v>59094</v>
      </c>
    </row>
    <row r="26" spans="1:14" s="114" customFormat="1" ht="17.100000000000001" customHeight="1" x14ac:dyDescent="0.2">
      <c r="A26" s="49" t="s">
        <v>15</v>
      </c>
      <c r="B26" s="50">
        <v>2653</v>
      </c>
      <c r="C26" s="50">
        <v>14294</v>
      </c>
      <c r="D26" s="50">
        <v>31288</v>
      </c>
      <c r="E26" s="50">
        <v>102</v>
      </c>
      <c r="F26" s="50">
        <v>0</v>
      </c>
      <c r="G26" s="50">
        <f t="shared" si="6"/>
        <v>48337</v>
      </c>
      <c r="H26" s="49" t="s">
        <v>15</v>
      </c>
      <c r="I26" s="50">
        <v>7000</v>
      </c>
      <c r="J26" s="50">
        <v>19342</v>
      </c>
      <c r="K26" s="50">
        <v>10651</v>
      </c>
      <c r="L26" s="50">
        <v>13955</v>
      </c>
      <c r="M26" s="50">
        <v>4485</v>
      </c>
      <c r="N26" s="50">
        <f t="shared" si="7"/>
        <v>55433</v>
      </c>
    </row>
    <row r="27" spans="1:14" s="114" customFormat="1" ht="17.100000000000001" customHeight="1" x14ac:dyDescent="0.2">
      <c r="A27" s="49" t="s">
        <v>16</v>
      </c>
      <c r="B27" s="50">
        <v>2188</v>
      </c>
      <c r="C27" s="50">
        <v>10366</v>
      </c>
      <c r="D27" s="50">
        <v>26320</v>
      </c>
      <c r="E27" s="50">
        <v>0</v>
      </c>
      <c r="F27" s="50">
        <v>0</v>
      </c>
      <c r="G27" s="50">
        <f t="shared" si="6"/>
        <v>38874</v>
      </c>
      <c r="H27" s="49" t="s">
        <v>16</v>
      </c>
      <c r="I27" s="50">
        <v>3534</v>
      </c>
      <c r="J27" s="50">
        <v>15732</v>
      </c>
      <c r="K27" s="50">
        <v>7649</v>
      </c>
      <c r="L27" s="50">
        <v>10017</v>
      </c>
      <c r="M27" s="50">
        <v>2563</v>
      </c>
      <c r="N27" s="50">
        <f t="shared" si="7"/>
        <v>39495</v>
      </c>
    </row>
    <row r="28" spans="1:14" s="114" customFormat="1" ht="17.100000000000001" customHeight="1" x14ac:dyDescent="0.2">
      <c r="A28" s="49" t="s">
        <v>17</v>
      </c>
      <c r="B28" s="50">
        <v>623</v>
      </c>
      <c r="C28" s="50">
        <v>808</v>
      </c>
      <c r="D28" s="50">
        <v>4664</v>
      </c>
      <c r="E28" s="50">
        <v>0</v>
      </c>
      <c r="F28" s="50">
        <v>0</v>
      </c>
      <c r="G28" s="50">
        <f t="shared" si="6"/>
        <v>6095</v>
      </c>
      <c r="H28" s="49" t="s">
        <v>17</v>
      </c>
      <c r="I28" s="50">
        <v>2459</v>
      </c>
      <c r="J28" s="50">
        <v>13757</v>
      </c>
      <c r="K28" s="50">
        <v>6311</v>
      </c>
      <c r="L28" s="50">
        <v>8731</v>
      </c>
      <c r="M28" s="50">
        <v>1140</v>
      </c>
      <c r="N28" s="50">
        <f t="shared" si="7"/>
        <v>32398</v>
      </c>
    </row>
    <row r="29" spans="1:14" s="114" customFormat="1" ht="17.100000000000001" customHeight="1" x14ac:dyDescent="0.2">
      <c r="A29" s="49" t="s">
        <v>18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f t="shared" si="6"/>
        <v>0</v>
      </c>
      <c r="H29" s="49" t="s">
        <v>18</v>
      </c>
      <c r="I29" s="50">
        <v>2225</v>
      </c>
      <c r="J29" s="50">
        <v>13446</v>
      </c>
      <c r="K29" s="50">
        <v>6049</v>
      </c>
      <c r="L29" s="50">
        <v>7980</v>
      </c>
      <c r="M29" s="50">
        <v>878</v>
      </c>
      <c r="N29" s="50">
        <f t="shared" si="7"/>
        <v>30578</v>
      </c>
    </row>
    <row r="30" spans="1:14" s="114" customFormat="1" ht="17.100000000000001" customHeight="1" x14ac:dyDescent="0.2">
      <c r="A30" s="49" t="s">
        <v>19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f t="shared" si="6"/>
        <v>0</v>
      </c>
      <c r="H30" s="49" t="s">
        <v>19</v>
      </c>
      <c r="I30" s="50">
        <v>1975</v>
      </c>
      <c r="J30" s="50">
        <v>13382</v>
      </c>
      <c r="K30" s="50">
        <v>5239</v>
      </c>
      <c r="L30" s="50">
        <v>8255</v>
      </c>
      <c r="M30" s="50">
        <v>716</v>
      </c>
      <c r="N30" s="50">
        <f t="shared" si="7"/>
        <v>29567</v>
      </c>
    </row>
    <row r="31" spans="1:14" s="114" customFormat="1" ht="17.100000000000001" customHeight="1" x14ac:dyDescent="0.3">
      <c r="A31" s="122">
        <v>2018</v>
      </c>
      <c r="B31" s="121">
        <f>SUM(B32:B43)</f>
        <v>9164</v>
      </c>
      <c r="C31" s="121">
        <f t="shared" ref="C31:G31" si="8">SUM(C32:C43)</f>
        <v>62834</v>
      </c>
      <c r="D31" s="121">
        <f t="shared" si="8"/>
        <v>140624</v>
      </c>
      <c r="E31" s="121">
        <f t="shared" si="8"/>
        <v>2466</v>
      </c>
      <c r="F31" s="121">
        <f t="shared" si="8"/>
        <v>0</v>
      </c>
      <c r="G31" s="121">
        <f t="shared" si="8"/>
        <v>215088</v>
      </c>
      <c r="H31" s="122">
        <v>2018</v>
      </c>
      <c r="I31" s="121">
        <f>SUM(I32:I43)</f>
        <v>36835</v>
      </c>
      <c r="J31" s="121">
        <f t="shared" ref="J31:N31" si="9">SUM(J32:J43)</f>
        <v>166535</v>
      </c>
      <c r="K31" s="121">
        <f t="shared" si="9"/>
        <v>78330</v>
      </c>
      <c r="L31" s="121">
        <f t="shared" si="9"/>
        <v>108064</v>
      </c>
      <c r="M31" s="121">
        <f t="shared" si="9"/>
        <v>20895</v>
      </c>
      <c r="N31" s="121">
        <f t="shared" si="9"/>
        <v>410659</v>
      </c>
    </row>
    <row r="32" spans="1:14" s="114" customFormat="1" ht="17.100000000000001" customHeight="1" x14ac:dyDescent="0.2">
      <c r="A32" s="49" t="s">
        <v>8</v>
      </c>
      <c r="B32" s="50">
        <v>0</v>
      </c>
      <c r="C32" s="50">
        <v>36</v>
      </c>
      <c r="D32" s="50">
        <v>0</v>
      </c>
      <c r="E32" s="50">
        <v>0</v>
      </c>
      <c r="F32" s="50">
        <v>0</v>
      </c>
      <c r="G32" s="50">
        <f>SUM(B32:F32)</f>
        <v>36</v>
      </c>
      <c r="H32" s="49" t="s">
        <v>8</v>
      </c>
      <c r="I32" s="50">
        <v>1607</v>
      </c>
      <c r="J32" s="50">
        <v>9654</v>
      </c>
      <c r="K32" s="50">
        <v>4934</v>
      </c>
      <c r="L32" s="50">
        <v>6632</v>
      </c>
      <c r="M32" s="50">
        <v>742</v>
      </c>
      <c r="N32" s="50">
        <f>SUM(I32:M32)</f>
        <v>23569</v>
      </c>
    </row>
    <row r="33" spans="1:14" s="114" customFormat="1" ht="17.100000000000001" customHeight="1" x14ac:dyDescent="0.2">
      <c r="A33" s="49" t="s">
        <v>9</v>
      </c>
      <c r="B33" s="50">
        <v>0</v>
      </c>
      <c r="C33" s="50">
        <v>55</v>
      </c>
      <c r="D33" s="50">
        <v>0</v>
      </c>
      <c r="E33" s="50">
        <v>0</v>
      </c>
      <c r="F33" s="50">
        <v>0</v>
      </c>
      <c r="G33" s="50">
        <f t="shared" ref="G33:G43" si="10">SUM(B33:F33)</f>
        <v>55</v>
      </c>
      <c r="H33" s="49" t="s">
        <v>9</v>
      </c>
      <c r="I33" s="50">
        <v>1597</v>
      </c>
      <c r="J33" s="50">
        <v>9151</v>
      </c>
      <c r="K33" s="50">
        <v>4019</v>
      </c>
      <c r="L33" s="50">
        <v>6143</v>
      </c>
      <c r="M33" s="50">
        <v>758</v>
      </c>
      <c r="N33" s="50">
        <f t="shared" ref="N33:N43" si="11">SUM(I33:M33)</f>
        <v>21668</v>
      </c>
    </row>
    <row r="34" spans="1:14" s="114" customFormat="1" ht="17.100000000000001" customHeight="1" x14ac:dyDescent="0.2">
      <c r="A34" s="49" t="s">
        <v>10</v>
      </c>
      <c r="B34" s="50">
        <v>0</v>
      </c>
      <c r="C34" s="50">
        <v>63</v>
      </c>
      <c r="D34" s="50">
        <v>0</v>
      </c>
      <c r="E34" s="50">
        <v>0</v>
      </c>
      <c r="F34" s="50">
        <v>0</v>
      </c>
      <c r="G34" s="50">
        <f t="shared" si="10"/>
        <v>63</v>
      </c>
      <c r="H34" s="49" t="s">
        <v>10</v>
      </c>
      <c r="I34" s="50">
        <v>2098</v>
      </c>
      <c r="J34" s="50">
        <v>11515</v>
      </c>
      <c r="K34" s="50">
        <v>5107</v>
      </c>
      <c r="L34" s="50">
        <v>7240</v>
      </c>
      <c r="M34" s="50">
        <v>963</v>
      </c>
      <c r="N34" s="50">
        <f t="shared" si="11"/>
        <v>26923</v>
      </c>
    </row>
    <row r="35" spans="1:14" s="114" customFormat="1" ht="17.100000000000001" customHeight="1" x14ac:dyDescent="0.2">
      <c r="A35" s="49" t="s">
        <v>11</v>
      </c>
      <c r="B35" s="50">
        <v>0</v>
      </c>
      <c r="C35" s="50">
        <v>952</v>
      </c>
      <c r="D35" s="50">
        <v>1108</v>
      </c>
      <c r="E35" s="50">
        <v>0</v>
      </c>
      <c r="F35" s="50">
        <v>0</v>
      </c>
      <c r="G35" s="50">
        <f t="shared" si="10"/>
        <v>2060</v>
      </c>
      <c r="H35" s="49" t="s">
        <v>11</v>
      </c>
      <c r="I35" s="50">
        <v>2134</v>
      </c>
      <c r="J35" s="50">
        <v>13135</v>
      </c>
      <c r="K35" s="50">
        <v>6119</v>
      </c>
      <c r="L35" s="50">
        <v>8291</v>
      </c>
      <c r="M35" s="50">
        <v>1387</v>
      </c>
      <c r="N35" s="50">
        <f t="shared" si="11"/>
        <v>31066</v>
      </c>
    </row>
    <row r="36" spans="1:14" s="114" customFormat="1" ht="17.100000000000001" customHeight="1" x14ac:dyDescent="0.2">
      <c r="A36" s="49" t="s">
        <v>12</v>
      </c>
      <c r="B36" s="50">
        <v>467</v>
      </c>
      <c r="C36" s="50">
        <v>7209</v>
      </c>
      <c r="D36" s="50">
        <v>17922</v>
      </c>
      <c r="E36" s="50">
        <v>101</v>
      </c>
      <c r="F36" s="50">
        <v>0</v>
      </c>
      <c r="G36" s="50">
        <f t="shared" si="10"/>
        <v>25699</v>
      </c>
      <c r="H36" s="49" t="s">
        <v>12</v>
      </c>
      <c r="I36" s="50">
        <v>2386</v>
      </c>
      <c r="J36" s="50">
        <v>13379</v>
      </c>
      <c r="K36" s="50">
        <v>6575</v>
      </c>
      <c r="L36" s="50">
        <v>8589</v>
      </c>
      <c r="M36" s="50">
        <v>1604</v>
      </c>
      <c r="N36" s="50">
        <f t="shared" si="11"/>
        <v>32533</v>
      </c>
    </row>
    <row r="37" spans="1:14" s="114" customFormat="1" ht="17.100000000000001" customHeight="1" x14ac:dyDescent="0.2">
      <c r="A37" s="49" t="s">
        <v>13</v>
      </c>
      <c r="B37" s="50">
        <v>1963</v>
      </c>
      <c r="C37" s="50">
        <v>11937</v>
      </c>
      <c r="D37" s="50">
        <v>26397</v>
      </c>
      <c r="E37" s="50">
        <v>542</v>
      </c>
      <c r="F37" s="50">
        <v>0</v>
      </c>
      <c r="G37" s="50">
        <f t="shared" si="10"/>
        <v>40839</v>
      </c>
      <c r="H37" s="49" t="s">
        <v>13</v>
      </c>
      <c r="I37" s="50">
        <v>4113</v>
      </c>
      <c r="J37" s="50">
        <v>14763</v>
      </c>
      <c r="K37" s="50">
        <v>6990</v>
      </c>
      <c r="L37" s="50">
        <v>9869</v>
      </c>
      <c r="M37" s="50">
        <v>2474</v>
      </c>
      <c r="N37" s="50">
        <f t="shared" si="11"/>
        <v>38209</v>
      </c>
    </row>
    <row r="38" spans="1:14" s="114" customFormat="1" ht="17.100000000000001" customHeight="1" x14ac:dyDescent="0.2">
      <c r="A38" s="49" t="s">
        <v>14</v>
      </c>
      <c r="B38" s="50">
        <v>2210</v>
      </c>
      <c r="C38" s="50">
        <v>15300</v>
      </c>
      <c r="D38" s="50">
        <v>35015</v>
      </c>
      <c r="E38" s="50">
        <v>695</v>
      </c>
      <c r="F38" s="50">
        <v>0</v>
      </c>
      <c r="G38" s="50">
        <f t="shared" si="10"/>
        <v>53220</v>
      </c>
      <c r="H38" s="49" t="s">
        <v>14</v>
      </c>
      <c r="I38" s="50">
        <v>6417</v>
      </c>
      <c r="J38" s="50">
        <v>20032</v>
      </c>
      <c r="K38" s="50">
        <v>9983</v>
      </c>
      <c r="L38" s="50">
        <v>14124</v>
      </c>
      <c r="M38" s="50">
        <v>3656</v>
      </c>
      <c r="N38" s="50">
        <f t="shared" si="11"/>
        <v>54212</v>
      </c>
    </row>
    <row r="39" spans="1:14" s="114" customFormat="1" ht="17.100000000000001" customHeight="1" x14ac:dyDescent="0.2">
      <c r="A39" s="49" t="s">
        <v>15</v>
      </c>
      <c r="B39" s="50">
        <v>2003</v>
      </c>
      <c r="C39" s="50">
        <v>14978</v>
      </c>
      <c r="D39" s="50">
        <v>30928</v>
      </c>
      <c r="E39" s="50">
        <v>730</v>
      </c>
      <c r="F39" s="50">
        <v>0</v>
      </c>
      <c r="G39" s="50">
        <f t="shared" si="10"/>
        <v>48639</v>
      </c>
      <c r="H39" s="49" t="s">
        <v>15</v>
      </c>
      <c r="I39" s="50">
        <v>6025</v>
      </c>
      <c r="J39" s="50">
        <v>18249</v>
      </c>
      <c r="K39" s="50">
        <v>10138</v>
      </c>
      <c r="L39" s="50">
        <v>13154</v>
      </c>
      <c r="M39" s="50">
        <v>3988</v>
      </c>
      <c r="N39" s="50">
        <f t="shared" si="11"/>
        <v>51554</v>
      </c>
    </row>
    <row r="40" spans="1:14" s="114" customFormat="1" ht="17.100000000000001" customHeight="1" x14ac:dyDescent="0.2">
      <c r="A40" s="49" t="s">
        <v>16</v>
      </c>
      <c r="B40" s="50">
        <v>1974</v>
      </c>
      <c r="C40" s="50">
        <v>11168</v>
      </c>
      <c r="D40" s="50">
        <v>25304</v>
      </c>
      <c r="E40" s="50">
        <v>398</v>
      </c>
      <c r="F40" s="50">
        <v>0</v>
      </c>
      <c r="G40" s="50">
        <f t="shared" si="10"/>
        <v>38844</v>
      </c>
      <c r="H40" s="49" t="s">
        <v>16</v>
      </c>
      <c r="I40" s="50">
        <v>2829</v>
      </c>
      <c r="J40" s="50">
        <v>15288</v>
      </c>
      <c r="K40" s="50">
        <v>7391</v>
      </c>
      <c r="L40" s="50">
        <v>9511</v>
      </c>
      <c r="M40" s="50">
        <v>2298</v>
      </c>
      <c r="N40" s="50">
        <f t="shared" si="11"/>
        <v>37317</v>
      </c>
    </row>
    <row r="41" spans="1:14" s="114" customFormat="1" ht="17.100000000000001" customHeight="1" x14ac:dyDescent="0.2">
      <c r="A41" s="49" t="s">
        <v>17</v>
      </c>
      <c r="B41" s="50">
        <v>547</v>
      </c>
      <c r="C41" s="50">
        <v>1136</v>
      </c>
      <c r="D41" s="50">
        <v>3950</v>
      </c>
      <c r="E41" s="50">
        <v>0</v>
      </c>
      <c r="F41" s="50">
        <v>0</v>
      </c>
      <c r="G41" s="50">
        <f t="shared" si="10"/>
        <v>5633</v>
      </c>
      <c r="H41" s="49" t="s">
        <v>17</v>
      </c>
      <c r="I41" s="50">
        <v>2726</v>
      </c>
      <c r="J41" s="50">
        <v>14968</v>
      </c>
      <c r="K41" s="50">
        <v>5989</v>
      </c>
      <c r="L41" s="50">
        <v>8126</v>
      </c>
      <c r="M41" s="50">
        <v>1178</v>
      </c>
      <c r="N41" s="50">
        <f t="shared" si="11"/>
        <v>32987</v>
      </c>
    </row>
    <row r="42" spans="1:14" s="114" customFormat="1" ht="17.100000000000001" customHeight="1" x14ac:dyDescent="0.2">
      <c r="A42" s="49" t="s">
        <v>18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f t="shared" si="10"/>
        <v>0</v>
      </c>
      <c r="H42" s="49" t="s">
        <v>18</v>
      </c>
      <c r="I42" s="50">
        <v>2391</v>
      </c>
      <c r="J42" s="50">
        <v>13145</v>
      </c>
      <c r="K42" s="50">
        <v>5736</v>
      </c>
      <c r="L42" s="50">
        <v>8052</v>
      </c>
      <c r="M42" s="50">
        <v>841</v>
      </c>
      <c r="N42" s="50">
        <f t="shared" si="11"/>
        <v>30165</v>
      </c>
    </row>
    <row r="43" spans="1:14" s="114" customFormat="1" ht="17.100000000000001" customHeight="1" x14ac:dyDescent="0.2">
      <c r="A43" s="49" t="s">
        <v>19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f t="shared" si="10"/>
        <v>0</v>
      </c>
      <c r="H43" s="49" t="s">
        <v>19</v>
      </c>
      <c r="I43" s="50">
        <v>2512</v>
      </c>
      <c r="J43" s="50">
        <v>13256</v>
      </c>
      <c r="K43" s="50">
        <v>5349</v>
      </c>
      <c r="L43" s="50">
        <v>8333</v>
      </c>
      <c r="M43" s="50">
        <v>1006</v>
      </c>
      <c r="N43" s="50">
        <f t="shared" si="11"/>
        <v>30456</v>
      </c>
    </row>
    <row r="44" spans="1:14" s="114" customFormat="1" ht="17.100000000000001" customHeight="1" x14ac:dyDescent="0.3">
      <c r="A44" s="122">
        <v>2017</v>
      </c>
      <c r="B44" s="121">
        <f>SUM(B45:B56)</f>
        <v>9253</v>
      </c>
      <c r="C44" s="121">
        <f t="shared" ref="C44:G44" si="12">SUM(C45:C56)</f>
        <v>43715</v>
      </c>
      <c r="D44" s="121">
        <f t="shared" si="12"/>
        <v>115260</v>
      </c>
      <c r="E44" s="121">
        <f t="shared" si="12"/>
        <v>771</v>
      </c>
      <c r="F44" s="121">
        <f t="shared" si="12"/>
        <v>0</v>
      </c>
      <c r="G44" s="121">
        <f t="shared" si="12"/>
        <v>168999</v>
      </c>
      <c r="H44" s="122">
        <v>2017</v>
      </c>
      <c r="I44" s="121">
        <f>SUM(I45:I56)</f>
        <v>33098</v>
      </c>
      <c r="J44" s="121">
        <f t="shared" ref="J44:N44" si="13">SUM(J45:J56)</f>
        <v>162426</v>
      </c>
      <c r="K44" s="121">
        <f t="shared" si="13"/>
        <v>74638</v>
      </c>
      <c r="L44" s="121">
        <f t="shared" si="13"/>
        <v>103688</v>
      </c>
      <c r="M44" s="121">
        <f t="shared" si="13"/>
        <v>19416</v>
      </c>
      <c r="N44" s="121">
        <f t="shared" si="13"/>
        <v>393266</v>
      </c>
    </row>
    <row r="45" spans="1:14" s="66" customFormat="1" x14ac:dyDescent="0.3">
      <c r="A45" s="49" t="s">
        <v>8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f>SUM(B45:F45)</f>
        <v>0</v>
      </c>
      <c r="H45" s="49" t="s">
        <v>8</v>
      </c>
      <c r="I45" s="50">
        <v>1585</v>
      </c>
      <c r="J45" s="50">
        <v>9984</v>
      </c>
      <c r="K45" s="50">
        <v>4905</v>
      </c>
      <c r="L45" s="50">
        <v>6932</v>
      </c>
      <c r="M45" s="50">
        <v>603</v>
      </c>
      <c r="N45" s="50">
        <f>SUM(I45:M45)</f>
        <v>24009</v>
      </c>
    </row>
    <row r="46" spans="1:14" s="66" customFormat="1" x14ac:dyDescent="0.3">
      <c r="A46" s="49" t="s">
        <v>9</v>
      </c>
      <c r="B46" s="50">
        <v>0</v>
      </c>
      <c r="C46" s="50">
        <v>19</v>
      </c>
      <c r="D46" s="50">
        <v>0</v>
      </c>
      <c r="E46" s="50">
        <v>0</v>
      </c>
      <c r="F46" s="50">
        <v>0</v>
      </c>
      <c r="G46" s="50">
        <f t="shared" ref="G46:G56" si="14">SUM(B46:F46)</f>
        <v>19</v>
      </c>
      <c r="H46" s="49" t="s">
        <v>9</v>
      </c>
      <c r="I46" s="50">
        <v>1601</v>
      </c>
      <c r="J46" s="50">
        <v>9912</v>
      </c>
      <c r="K46" s="50">
        <v>4255</v>
      </c>
      <c r="L46" s="50">
        <v>6151</v>
      </c>
      <c r="M46" s="50">
        <v>699</v>
      </c>
      <c r="N46" s="50">
        <f t="shared" ref="N46:N56" si="15">SUM(I46:M46)</f>
        <v>22618</v>
      </c>
    </row>
    <row r="47" spans="1:14" s="66" customFormat="1" x14ac:dyDescent="0.3">
      <c r="A47" s="49" t="s">
        <v>10</v>
      </c>
      <c r="B47" s="50">
        <v>0</v>
      </c>
      <c r="C47" s="50">
        <v>112</v>
      </c>
      <c r="D47" s="50">
        <v>0</v>
      </c>
      <c r="E47" s="50">
        <v>0</v>
      </c>
      <c r="F47" s="50">
        <v>0</v>
      </c>
      <c r="G47" s="50">
        <f t="shared" si="14"/>
        <v>112</v>
      </c>
      <c r="H47" s="49" t="s">
        <v>10</v>
      </c>
      <c r="I47" s="50">
        <v>1865</v>
      </c>
      <c r="J47" s="50">
        <v>11935</v>
      </c>
      <c r="K47" s="50">
        <v>5018</v>
      </c>
      <c r="L47" s="50">
        <v>7112</v>
      </c>
      <c r="M47" s="50">
        <v>781</v>
      </c>
      <c r="N47" s="50">
        <f t="shared" si="15"/>
        <v>26711</v>
      </c>
    </row>
    <row r="48" spans="1:14" s="66" customFormat="1" x14ac:dyDescent="0.3">
      <c r="A48" s="49" t="s">
        <v>11</v>
      </c>
      <c r="B48" s="50">
        <v>0</v>
      </c>
      <c r="C48" s="50">
        <v>401</v>
      </c>
      <c r="D48" s="50">
        <v>713</v>
      </c>
      <c r="E48" s="50">
        <v>0</v>
      </c>
      <c r="F48" s="50">
        <v>0</v>
      </c>
      <c r="G48" s="50">
        <f t="shared" si="14"/>
        <v>1114</v>
      </c>
      <c r="H48" s="49" t="s">
        <v>11</v>
      </c>
      <c r="I48" s="50">
        <v>2283</v>
      </c>
      <c r="J48" s="50">
        <v>12364</v>
      </c>
      <c r="K48" s="50">
        <v>6025</v>
      </c>
      <c r="L48" s="50">
        <v>8607</v>
      </c>
      <c r="M48" s="50">
        <v>1203</v>
      </c>
      <c r="N48" s="50">
        <f t="shared" si="15"/>
        <v>30482</v>
      </c>
    </row>
    <row r="49" spans="1:14" s="66" customFormat="1" x14ac:dyDescent="0.3">
      <c r="A49" s="49" t="s">
        <v>12</v>
      </c>
      <c r="B49" s="50">
        <v>391</v>
      </c>
      <c r="C49" s="50">
        <v>4773</v>
      </c>
      <c r="D49" s="50">
        <v>9727</v>
      </c>
      <c r="E49" s="50">
        <v>4</v>
      </c>
      <c r="F49" s="50">
        <v>0</v>
      </c>
      <c r="G49" s="50">
        <f t="shared" si="14"/>
        <v>14895</v>
      </c>
      <c r="H49" s="49" t="s">
        <v>12</v>
      </c>
      <c r="I49" s="50">
        <v>2316</v>
      </c>
      <c r="J49" s="50">
        <v>13408</v>
      </c>
      <c r="K49" s="50">
        <v>6151</v>
      </c>
      <c r="L49" s="50">
        <v>8511</v>
      </c>
      <c r="M49" s="50">
        <v>1240</v>
      </c>
      <c r="N49" s="50">
        <f t="shared" si="15"/>
        <v>31626</v>
      </c>
    </row>
    <row r="50" spans="1:14" s="66" customFormat="1" x14ac:dyDescent="0.3">
      <c r="A50" s="49" t="s">
        <v>13</v>
      </c>
      <c r="B50" s="50">
        <v>1771</v>
      </c>
      <c r="C50" s="50">
        <v>7860</v>
      </c>
      <c r="D50" s="50">
        <v>22173</v>
      </c>
      <c r="E50" s="50">
        <v>151</v>
      </c>
      <c r="F50" s="50">
        <v>0</v>
      </c>
      <c r="G50" s="50">
        <f t="shared" si="14"/>
        <v>31955</v>
      </c>
      <c r="H50" s="49" t="s">
        <v>13</v>
      </c>
      <c r="I50" s="50">
        <v>3854</v>
      </c>
      <c r="J50" s="50">
        <v>16676</v>
      </c>
      <c r="K50" s="50">
        <v>7727</v>
      </c>
      <c r="L50" s="50">
        <v>10064</v>
      </c>
      <c r="M50" s="50">
        <v>2342</v>
      </c>
      <c r="N50" s="50">
        <f t="shared" si="15"/>
        <v>40663</v>
      </c>
    </row>
    <row r="51" spans="1:14" s="66" customFormat="1" x14ac:dyDescent="0.3">
      <c r="A51" s="49" t="s">
        <v>14</v>
      </c>
      <c r="B51" s="50">
        <v>2457</v>
      </c>
      <c r="C51" s="50">
        <v>11882</v>
      </c>
      <c r="D51" s="50">
        <v>28770</v>
      </c>
      <c r="E51" s="50">
        <v>358</v>
      </c>
      <c r="F51" s="50">
        <v>0</v>
      </c>
      <c r="G51" s="50">
        <f t="shared" si="14"/>
        <v>43467</v>
      </c>
      <c r="H51" s="49" t="s">
        <v>14</v>
      </c>
      <c r="I51" s="50">
        <v>5769</v>
      </c>
      <c r="J51" s="50">
        <v>20407</v>
      </c>
      <c r="K51" s="50">
        <v>9939</v>
      </c>
      <c r="L51" s="50">
        <v>13708</v>
      </c>
      <c r="M51" s="50">
        <v>3751</v>
      </c>
      <c r="N51" s="50">
        <f t="shared" si="15"/>
        <v>53574</v>
      </c>
    </row>
    <row r="52" spans="1:14" s="66" customFormat="1" x14ac:dyDescent="0.3">
      <c r="A52" s="49" t="s">
        <v>15</v>
      </c>
      <c r="B52" s="50">
        <v>2083</v>
      </c>
      <c r="C52" s="50">
        <v>10411</v>
      </c>
      <c r="D52" s="50">
        <v>29279</v>
      </c>
      <c r="E52" s="50">
        <v>200</v>
      </c>
      <c r="F52" s="50">
        <v>0</v>
      </c>
      <c r="G52" s="50">
        <f t="shared" si="14"/>
        <v>41973</v>
      </c>
      <c r="H52" s="49" t="s">
        <v>15</v>
      </c>
      <c r="I52" s="50">
        <v>5687</v>
      </c>
      <c r="J52" s="50">
        <v>18893</v>
      </c>
      <c r="K52" s="50">
        <v>10282</v>
      </c>
      <c r="L52" s="50">
        <v>12256</v>
      </c>
      <c r="M52" s="50">
        <v>3688</v>
      </c>
      <c r="N52" s="50">
        <f t="shared" si="15"/>
        <v>50806</v>
      </c>
    </row>
    <row r="53" spans="1:14" s="66" customFormat="1" x14ac:dyDescent="0.3">
      <c r="A53" s="49" t="s">
        <v>16</v>
      </c>
      <c r="B53" s="50">
        <v>1800</v>
      </c>
      <c r="C53" s="50">
        <v>7774</v>
      </c>
      <c r="D53" s="50">
        <v>21705</v>
      </c>
      <c r="E53" s="50">
        <v>58</v>
      </c>
      <c r="F53" s="50">
        <v>0</v>
      </c>
      <c r="G53" s="50">
        <f t="shared" si="14"/>
        <v>31337</v>
      </c>
      <c r="H53" s="49" t="s">
        <v>16</v>
      </c>
      <c r="I53" s="50">
        <v>2680</v>
      </c>
      <c r="J53" s="50">
        <v>14240</v>
      </c>
      <c r="K53" s="50">
        <v>6690</v>
      </c>
      <c r="L53" s="50">
        <v>9193</v>
      </c>
      <c r="M53" s="50">
        <v>2232</v>
      </c>
      <c r="N53" s="50">
        <f t="shared" si="15"/>
        <v>35035</v>
      </c>
    </row>
    <row r="54" spans="1:14" s="66" customFormat="1" x14ac:dyDescent="0.3">
      <c r="A54" s="49" t="s">
        <v>17</v>
      </c>
      <c r="B54" s="50">
        <v>751</v>
      </c>
      <c r="C54" s="50">
        <v>447</v>
      </c>
      <c r="D54" s="50">
        <v>2893</v>
      </c>
      <c r="E54" s="50">
        <v>0</v>
      </c>
      <c r="F54" s="50">
        <v>0</v>
      </c>
      <c r="G54" s="50">
        <f t="shared" si="14"/>
        <v>4091</v>
      </c>
      <c r="H54" s="49" t="s">
        <v>17</v>
      </c>
      <c r="I54" s="50">
        <v>2026</v>
      </c>
      <c r="J54" s="50">
        <v>12448</v>
      </c>
      <c r="K54" s="50">
        <v>4726</v>
      </c>
      <c r="L54" s="50">
        <v>7783</v>
      </c>
      <c r="M54" s="50">
        <v>1181</v>
      </c>
      <c r="N54" s="50">
        <f t="shared" si="15"/>
        <v>28164</v>
      </c>
    </row>
    <row r="55" spans="1:14" s="66" customFormat="1" x14ac:dyDescent="0.3">
      <c r="A55" s="49" t="s">
        <v>18</v>
      </c>
      <c r="B55" s="50">
        <v>0</v>
      </c>
      <c r="C55" s="50">
        <v>36</v>
      </c>
      <c r="D55" s="50">
        <v>0</v>
      </c>
      <c r="E55" s="50">
        <v>0</v>
      </c>
      <c r="F55" s="50">
        <v>0</v>
      </c>
      <c r="G55" s="50">
        <f t="shared" si="14"/>
        <v>36</v>
      </c>
      <c r="H55" s="49" t="s">
        <v>18</v>
      </c>
      <c r="I55" s="50">
        <v>1773</v>
      </c>
      <c r="J55" s="50">
        <v>11388</v>
      </c>
      <c r="K55" s="50">
        <v>4621</v>
      </c>
      <c r="L55" s="50">
        <v>6767</v>
      </c>
      <c r="M55" s="50">
        <v>816</v>
      </c>
      <c r="N55" s="50">
        <f t="shared" si="15"/>
        <v>25365</v>
      </c>
    </row>
    <row r="56" spans="1:14" s="66" customFormat="1" x14ac:dyDescent="0.3">
      <c r="A56" s="49" t="s">
        <v>19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f t="shared" si="14"/>
        <v>0</v>
      </c>
      <c r="H56" s="49" t="s">
        <v>19</v>
      </c>
      <c r="I56" s="50">
        <v>1659</v>
      </c>
      <c r="J56" s="50">
        <v>10771</v>
      </c>
      <c r="K56" s="50">
        <v>4299</v>
      </c>
      <c r="L56" s="50">
        <v>6604</v>
      </c>
      <c r="M56" s="50">
        <v>880</v>
      </c>
      <c r="N56" s="50">
        <f t="shared" si="15"/>
        <v>24213</v>
      </c>
    </row>
    <row r="57" spans="1:14" s="114" customFormat="1" ht="17.100000000000001" customHeight="1" x14ac:dyDescent="0.3">
      <c r="A57" s="122">
        <v>2016</v>
      </c>
      <c r="B57" s="121">
        <f t="shared" ref="B57:G57" si="16">SUM(B58:B69)</f>
        <v>10492</v>
      </c>
      <c r="C57" s="121">
        <f t="shared" si="16"/>
        <v>31480</v>
      </c>
      <c r="D57" s="121">
        <f t="shared" si="16"/>
        <v>96830</v>
      </c>
      <c r="E57" s="121">
        <f t="shared" si="16"/>
        <v>2253</v>
      </c>
      <c r="F57" s="121">
        <f t="shared" si="16"/>
        <v>0</v>
      </c>
      <c r="G57" s="121">
        <f t="shared" si="16"/>
        <v>141055</v>
      </c>
      <c r="H57" s="122">
        <v>2016</v>
      </c>
      <c r="I57" s="121">
        <f t="shared" ref="I57:N57" si="17">SUM(I58:I69)</f>
        <v>32404</v>
      </c>
      <c r="J57" s="121">
        <f t="shared" si="17"/>
        <v>169504</v>
      </c>
      <c r="K57" s="121">
        <f t="shared" si="17"/>
        <v>74314</v>
      </c>
      <c r="L57" s="121">
        <f t="shared" si="17"/>
        <v>91528</v>
      </c>
      <c r="M57" s="121">
        <f t="shared" si="17"/>
        <v>19292</v>
      </c>
      <c r="N57" s="121">
        <f t="shared" si="17"/>
        <v>387042</v>
      </c>
    </row>
    <row r="58" spans="1:14" s="66" customFormat="1" x14ac:dyDescent="0.3">
      <c r="A58" s="49" t="s">
        <v>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f>SUM(B58:F58)</f>
        <v>0</v>
      </c>
      <c r="H58" s="49" t="s">
        <v>8</v>
      </c>
      <c r="I58" s="50">
        <v>1657</v>
      </c>
      <c r="J58" s="50">
        <v>12005</v>
      </c>
      <c r="K58" s="50">
        <v>4407</v>
      </c>
      <c r="L58" s="50">
        <v>5885</v>
      </c>
      <c r="M58" s="50">
        <v>790</v>
      </c>
      <c r="N58" s="50">
        <f>SUM(I58:M58)</f>
        <v>24744</v>
      </c>
    </row>
    <row r="59" spans="1:14" s="66" customFormat="1" x14ac:dyDescent="0.3">
      <c r="A59" s="49" t="s">
        <v>9</v>
      </c>
      <c r="B59" s="50">
        <v>0</v>
      </c>
      <c r="C59" s="50">
        <v>113</v>
      </c>
      <c r="D59" s="50">
        <v>0</v>
      </c>
      <c r="E59" s="50">
        <v>0</v>
      </c>
      <c r="F59" s="50">
        <v>0</v>
      </c>
      <c r="G59" s="50">
        <f t="shared" ref="G59:G69" si="18">SUM(B59:F59)</f>
        <v>113</v>
      </c>
      <c r="H59" s="49" t="s">
        <v>9</v>
      </c>
      <c r="I59" s="50">
        <v>1897</v>
      </c>
      <c r="J59" s="50">
        <v>12143</v>
      </c>
      <c r="K59" s="50">
        <v>4027</v>
      </c>
      <c r="L59" s="50">
        <v>5673</v>
      </c>
      <c r="M59" s="50">
        <v>670</v>
      </c>
      <c r="N59" s="50">
        <f t="shared" ref="N59:N69" si="19">SUM(I59:M59)</f>
        <v>24410</v>
      </c>
    </row>
    <row r="60" spans="1:14" s="66" customFormat="1" x14ac:dyDescent="0.3">
      <c r="A60" s="49" t="s">
        <v>10</v>
      </c>
      <c r="B60" s="50">
        <v>0</v>
      </c>
      <c r="C60" s="50">
        <v>129</v>
      </c>
      <c r="D60" s="50">
        <v>0</v>
      </c>
      <c r="E60" s="50">
        <v>0</v>
      </c>
      <c r="F60" s="50">
        <v>0</v>
      </c>
      <c r="G60" s="50">
        <f t="shared" si="18"/>
        <v>129</v>
      </c>
      <c r="H60" s="49" t="s">
        <v>10</v>
      </c>
      <c r="I60" s="50">
        <v>2015</v>
      </c>
      <c r="J60" s="50">
        <v>13984</v>
      </c>
      <c r="K60" s="50">
        <v>4677</v>
      </c>
      <c r="L60" s="50">
        <v>6713</v>
      </c>
      <c r="M60" s="50">
        <v>909</v>
      </c>
      <c r="N60" s="50">
        <f t="shared" si="19"/>
        <v>28298</v>
      </c>
    </row>
    <row r="61" spans="1:14" s="66" customFormat="1" x14ac:dyDescent="0.3">
      <c r="A61" s="49" t="s">
        <v>11</v>
      </c>
      <c r="B61" s="50">
        <v>23</v>
      </c>
      <c r="C61" s="50">
        <v>1060</v>
      </c>
      <c r="D61" s="50">
        <v>825</v>
      </c>
      <c r="E61" s="50">
        <v>83</v>
      </c>
      <c r="F61" s="50">
        <v>0</v>
      </c>
      <c r="G61" s="50">
        <f t="shared" si="18"/>
        <v>1991</v>
      </c>
      <c r="H61" s="49" t="s">
        <v>11</v>
      </c>
      <c r="I61" s="50">
        <v>2329</v>
      </c>
      <c r="J61" s="50">
        <v>15166</v>
      </c>
      <c r="K61" s="50">
        <v>5616</v>
      </c>
      <c r="L61" s="50">
        <v>7645</v>
      </c>
      <c r="M61" s="50">
        <v>1279</v>
      </c>
      <c r="N61" s="50">
        <f t="shared" si="19"/>
        <v>32035</v>
      </c>
    </row>
    <row r="62" spans="1:14" s="66" customFormat="1" x14ac:dyDescent="0.3">
      <c r="A62" s="49" t="s">
        <v>12</v>
      </c>
      <c r="B62" s="50">
        <v>543</v>
      </c>
      <c r="C62" s="50">
        <v>4165</v>
      </c>
      <c r="D62" s="50">
        <v>8834</v>
      </c>
      <c r="E62" s="50">
        <v>210</v>
      </c>
      <c r="F62" s="50">
        <v>0</v>
      </c>
      <c r="G62" s="50">
        <f t="shared" si="18"/>
        <v>13752</v>
      </c>
      <c r="H62" s="49" t="s">
        <v>12</v>
      </c>
      <c r="I62" s="50">
        <v>2539</v>
      </c>
      <c r="J62" s="50">
        <v>15166</v>
      </c>
      <c r="K62" s="50">
        <v>7030</v>
      </c>
      <c r="L62" s="50">
        <v>7561</v>
      </c>
      <c r="M62" s="50">
        <v>1481</v>
      </c>
      <c r="N62" s="50">
        <f t="shared" si="19"/>
        <v>33777</v>
      </c>
    </row>
    <row r="63" spans="1:14" s="66" customFormat="1" x14ac:dyDescent="0.3">
      <c r="A63" s="49" t="s">
        <v>13</v>
      </c>
      <c r="B63" s="50">
        <v>1846</v>
      </c>
      <c r="C63" s="50">
        <v>4636</v>
      </c>
      <c r="D63" s="50">
        <v>15901</v>
      </c>
      <c r="E63" s="50">
        <v>428</v>
      </c>
      <c r="F63" s="50">
        <v>0</v>
      </c>
      <c r="G63" s="50">
        <f t="shared" si="18"/>
        <v>22811</v>
      </c>
      <c r="H63" s="49" t="s">
        <v>13</v>
      </c>
      <c r="I63" s="50">
        <v>3348</v>
      </c>
      <c r="J63" s="50">
        <v>15613</v>
      </c>
      <c r="K63" s="50">
        <v>7921</v>
      </c>
      <c r="L63" s="50">
        <v>8136</v>
      </c>
      <c r="M63" s="50">
        <v>1982</v>
      </c>
      <c r="N63" s="50">
        <f t="shared" si="19"/>
        <v>37000</v>
      </c>
    </row>
    <row r="64" spans="1:14" s="66" customFormat="1" x14ac:dyDescent="0.3">
      <c r="A64" s="49" t="s">
        <v>14</v>
      </c>
      <c r="B64" s="50">
        <v>3025</v>
      </c>
      <c r="C64" s="50">
        <v>6735</v>
      </c>
      <c r="D64" s="50">
        <v>24355</v>
      </c>
      <c r="E64" s="50">
        <v>535</v>
      </c>
      <c r="F64" s="50">
        <v>0</v>
      </c>
      <c r="G64" s="50">
        <f t="shared" si="18"/>
        <v>34650</v>
      </c>
      <c r="H64" s="49" t="s">
        <v>14</v>
      </c>
      <c r="I64" s="50">
        <v>5715</v>
      </c>
      <c r="J64" s="50">
        <v>20170</v>
      </c>
      <c r="K64" s="50">
        <v>10233</v>
      </c>
      <c r="L64" s="50">
        <v>11514</v>
      </c>
      <c r="M64" s="50">
        <v>3977</v>
      </c>
      <c r="N64" s="50">
        <f t="shared" si="19"/>
        <v>51609</v>
      </c>
    </row>
    <row r="65" spans="1:14" s="66" customFormat="1" x14ac:dyDescent="0.3">
      <c r="A65" s="49" t="s">
        <v>15</v>
      </c>
      <c r="B65" s="50">
        <v>2543</v>
      </c>
      <c r="C65" s="50">
        <v>8065</v>
      </c>
      <c r="D65" s="50">
        <v>25239</v>
      </c>
      <c r="E65" s="50">
        <v>431</v>
      </c>
      <c r="F65" s="50">
        <v>0</v>
      </c>
      <c r="G65" s="50">
        <f t="shared" si="18"/>
        <v>36278</v>
      </c>
      <c r="H65" s="49" t="s">
        <v>15</v>
      </c>
      <c r="I65" s="50">
        <v>5271</v>
      </c>
      <c r="J65" s="50">
        <v>17610</v>
      </c>
      <c r="K65" s="50">
        <v>9569</v>
      </c>
      <c r="L65" s="50">
        <v>9802</v>
      </c>
      <c r="M65" s="50">
        <v>3989</v>
      </c>
      <c r="N65" s="50">
        <f t="shared" si="19"/>
        <v>46241</v>
      </c>
    </row>
    <row r="66" spans="1:14" s="66" customFormat="1" x14ac:dyDescent="0.3">
      <c r="A66" s="49" t="s">
        <v>16</v>
      </c>
      <c r="B66" s="50">
        <v>1771</v>
      </c>
      <c r="C66" s="50">
        <v>5889</v>
      </c>
      <c r="D66" s="50">
        <v>19165</v>
      </c>
      <c r="E66" s="50">
        <v>435</v>
      </c>
      <c r="F66" s="50">
        <v>0</v>
      </c>
      <c r="G66" s="50">
        <f t="shared" si="18"/>
        <v>27260</v>
      </c>
      <c r="H66" s="49" t="s">
        <v>16</v>
      </c>
      <c r="I66" s="50">
        <v>2704</v>
      </c>
      <c r="J66" s="50">
        <v>13656</v>
      </c>
      <c r="K66" s="50">
        <v>6393</v>
      </c>
      <c r="L66" s="50">
        <v>7342</v>
      </c>
      <c r="M66" s="50">
        <v>1985</v>
      </c>
      <c r="N66" s="50">
        <f t="shared" si="19"/>
        <v>32080</v>
      </c>
    </row>
    <row r="67" spans="1:14" s="66" customFormat="1" x14ac:dyDescent="0.3">
      <c r="A67" s="49" t="s">
        <v>17</v>
      </c>
      <c r="B67" s="50">
        <v>741</v>
      </c>
      <c r="C67" s="50">
        <v>576</v>
      </c>
      <c r="D67" s="50">
        <v>2511</v>
      </c>
      <c r="E67" s="50">
        <v>131</v>
      </c>
      <c r="F67" s="50">
        <v>0</v>
      </c>
      <c r="G67" s="50">
        <f t="shared" si="18"/>
        <v>3959</v>
      </c>
      <c r="H67" s="49" t="s">
        <v>17</v>
      </c>
      <c r="I67" s="50">
        <v>1772</v>
      </c>
      <c r="J67" s="50">
        <v>11073</v>
      </c>
      <c r="K67" s="50">
        <v>5182</v>
      </c>
      <c r="L67" s="50">
        <v>6742</v>
      </c>
      <c r="M67" s="50">
        <v>863</v>
      </c>
      <c r="N67" s="50">
        <f t="shared" si="19"/>
        <v>25632</v>
      </c>
    </row>
    <row r="68" spans="1:14" s="66" customFormat="1" x14ac:dyDescent="0.3">
      <c r="A68" s="49" t="s">
        <v>18</v>
      </c>
      <c r="B68" s="50">
        <v>0</v>
      </c>
      <c r="C68" s="50">
        <v>64</v>
      </c>
      <c r="D68" s="50">
        <v>0</v>
      </c>
      <c r="E68" s="50">
        <v>0</v>
      </c>
      <c r="F68" s="50">
        <v>0</v>
      </c>
      <c r="G68" s="50">
        <f t="shared" si="18"/>
        <v>64</v>
      </c>
      <c r="H68" s="49" t="s">
        <v>18</v>
      </c>
      <c r="I68" s="50">
        <v>1770</v>
      </c>
      <c r="J68" s="50">
        <v>10845</v>
      </c>
      <c r="K68" s="50">
        <v>4529</v>
      </c>
      <c r="L68" s="50">
        <v>6597</v>
      </c>
      <c r="M68" s="50">
        <v>584</v>
      </c>
      <c r="N68" s="50">
        <f t="shared" si="19"/>
        <v>24325</v>
      </c>
    </row>
    <row r="69" spans="1:14" s="66" customFormat="1" x14ac:dyDescent="0.3">
      <c r="A69" s="49" t="s">
        <v>19</v>
      </c>
      <c r="B69" s="50">
        <v>0</v>
      </c>
      <c r="C69" s="50">
        <v>48</v>
      </c>
      <c r="D69" s="50">
        <v>0</v>
      </c>
      <c r="E69" s="50">
        <v>0</v>
      </c>
      <c r="F69" s="50">
        <v>0</v>
      </c>
      <c r="G69" s="50">
        <f t="shared" si="18"/>
        <v>48</v>
      </c>
      <c r="H69" s="49" t="s">
        <v>19</v>
      </c>
      <c r="I69" s="50">
        <v>1387</v>
      </c>
      <c r="J69" s="50">
        <v>12073</v>
      </c>
      <c r="K69" s="50">
        <v>4730</v>
      </c>
      <c r="L69" s="50">
        <v>7918</v>
      </c>
      <c r="M69" s="50">
        <v>783</v>
      </c>
      <c r="N69" s="50">
        <f t="shared" si="19"/>
        <v>26891</v>
      </c>
    </row>
    <row r="70" spans="1:14" s="114" customFormat="1" ht="17.100000000000001" customHeight="1" x14ac:dyDescent="0.3">
      <c r="A70" s="107">
        <v>2015</v>
      </c>
      <c r="B70" s="121">
        <f>SUM(B71:B82)</f>
        <v>12266</v>
      </c>
      <c r="C70" s="121">
        <f t="shared" ref="C70:G70" si="20">SUM(C71:C82)</f>
        <v>75475</v>
      </c>
      <c r="D70" s="121">
        <f t="shared" si="20"/>
        <v>126830</v>
      </c>
      <c r="E70" s="121">
        <f t="shared" si="20"/>
        <v>7224</v>
      </c>
      <c r="F70" s="121">
        <f t="shared" si="20"/>
        <v>1</v>
      </c>
      <c r="G70" s="121">
        <f t="shared" si="20"/>
        <v>221796</v>
      </c>
      <c r="H70" s="107">
        <v>2015</v>
      </c>
      <c r="I70" s="121">
        <f>SUM(I71:I82)</f>
        <v>36810</v>
      </c>
      <c r="J70" s="121">
        <f t="shared" ref="J70:N70" si="21">SUM(J71:J82)</f>
        <v>158903</v>
      </c>
      <c r="K70" s="121">
        <f t="shared" si="21"/>
        <v>71520</v>
      </c>
      <c r="L70" s="121">
        <f t="shared" si="21"/>
        <v>84725</v>
      </c>
      <c r="M70" s="121">
        <f t="shared" si="21"/>
        <v>20584</v>
      </c>
      <c r="N70" s="121">
        <f t="shared" si="21"/>
        <v>372542</v>
      </c>
    </row>
    <row r="71" spans="1:14" x14ac:dyDescent="0.3">
      <c r="A71" s="49" t="s">
        <v>8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49" t="s">
        <v>8</v>
      </c>
      <c r="I71" s="50">
        <v>2211</v>
      </c>
      <c r="J71" s="50">
        <v>10488</v>
      </c>
      <c r="K71" s="50">
        <v>4605</v>
      </c>
      <c r="L71" s="50">
        <v>5962</v>
      </c>
      <c r="M71" s="50">
        <v>851</v>
      </c>
      <c r="N71" s="50">
        <f>SUM(I71:M71)</f>
        <v>24117</v>
      </c>
    </row>
    <row r="72" spans="1:14" x14ac:dyDescent="0.3">
      <c r="A72" s="49" t="s">
        <v>9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49" t="s">
        <v>9</v>
      </c>
      <c r="I72" s="50">
        <v>1830</v>
      </c>
      <c r="J72" s="50">
        <v>8064</v>
      </c>
      <c r="K72" s="50">
        <v>3703</v>
      </c>
      <c r="L72" s="50">
        <v>5124</v>
      </c>
      <c r="M72" s="50">
        <v>568</v>
      </c>
      <c r="N72" s="50">
        <f t="shared" ref="N72:N82" si="22">SUM(I72:M72)</f>
        <v>19289</v>
      </c>
    </row>
    <row r="73" spans="1:14" x14ac:dyDescent="0.3">
      <c r="A73" s="49" t="s">
        <v>10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49" t="s">
        <v>10</v>
      </c>
      <c r="I73" s="50">
        <v>2456</v>
      </c>
      <c r="J73" s="50">
        <v>10620</v>
      </c>
      <c r="K73" s="50">
        <v>4233</v>
      </c>
      <c r="L73" s="50">
        <v>5989</v>
      </c>
      <c r="M73" s="50">
        <v>798</v>
      </c>
      <c r="N73" s="50">
        <f t="shared" si="22"/>
        <v>24096</v>
      </c>
    </row>
    <row r="74" spans="1:14" x14ac:dyDescent="0.3">
      <c r="A74" s="49" t="s">
        <v>11</v>
      </c>
      <c r="B74" s="50">
        <v>162</v>
      </c>
      <c r="C74" s="50">
        <v>1922</v>
      </c>
      <c r="D74" s="50">
        <v>1420</v>
      </c>
      <c r="E74" s="50">
        <v>214</v>
      </c>
      <c r="F74" s="50">
        <v>0</v>
      </c>
      <c r="G74" s="50">
        <v>3718</v>
      </c>
      <c r="H74" s="49" t="s">
        <v>11</v>
      </c>
      <c r="I74" s="50">
        <v>3267</v>
      </c>
      <c r="J74" s="50">
        <v>13193</v>
      </c>
      <c r="K74" s="50">
        <v>6487</v>
      </c>
      <c r="L74" s="50">
        <v>7036</v>
      </c>
      <c r="M74" s="50">
        <v>1653</v>
      </c>
      <c r="N74" s="50">
        <f t="shared" si="22"/>
        <v>31636</v>
      </c>
    </row>
    <row r="75" spans="1:14" x14ac:dyDescent="0.3">
      <c r="A75" s="49" t="s">
        <v>12</v>
      </c>
      <c r="B75" s="50">
        <v>1400</v>
      </c>
      <c r="C75" s="50">
        <v>11919</v>
      </c>
      <c r="D75" s="50">
        <v>14832</v>
      </c>
      <c r="E75" s="50">
        <v>810</v>
      </c>
      <c r="F75" s="50">
        <v>0</v>
      </c>
      <c r="G75" s="50">
        <v>28961</v>
      </c>
      <c r="H75" s="49" t="s">
        <v>12</v>
      </c>
      <c r="I75" s="50">
        <v>2996</v>
      </c>
      <c r="J75" s="50">
        <v>13342</v>
      </c>
      <c r="K75" s="50">
        <v>5945</v>
      </c>
      <c r="L75" s="50">
        <v>6355</v>
      </c>
      <c r="M75" s="50">
        <v>1685</v>
      </c>
      <c r="N75" s="50">
        <f t="shared" si="22"/>
        <v>30323</v>
      </c>
    </row>
    <row r="76" spans="1:14" x14ac:dyDescent="0.3">
      <c r="A76" s="49" t="s">
        <v>13</v>
      </c>
      <c r="B76" s="50">
        <v>2365</v>
      </c>
      <c r="C76" s="50">
        <v>14951</v>
      </c>
      <c r="D76" s="50">
        <v>25924</v>
      </c>
      <c r="E76" s="50">
        <v>1394</v>
      </c>
      <c r="F76" s="50">
        <v>0</v>
      </c>
      <c r="G76" s="50">
        <v>44634</v>
      </c>
      <c r="H76" s="49" t="s">
        <v>13</v>
      </c>
      <c r="I76" s="50">
        <v>4306</v>
      </c>
      <c r="J76" s="50">
        <v>15302</v>
      </c>
      <c r="K76" s="50">
        <v>7345</v>
      </c>
      <c r="L76" s="50">
        <v>7488</v>
      </c>
      <c r="M76" s="50">
        <v>2478</v>
      </c>
      <c r="N76" s="50">
        <f t="shared" si="22"/>
        <v>36919</v>
      </c>
    </row>
    <row r="77" spans="1:14" x14ac:dyDescent="0.3">
      <c r="A77" s="49" t="s">
        <v>14</v>
      </c>
      <c r="B77" s="50">
        <v>3100</v>
      </c>
      <c r="C77" s="50">
        <v>18373</v>
      </c>
      <c r="D77" s="50">
        <v>29305</v>
      </c>
      <c r="E77" s="50">
        <v>1888</v>
      </c>
      <c r="F77" s="50">
        <v>0</v>
      </c>
      <c r="G77" s="50">
        <v>52666</v>
      </c>
      <c r="H77" s="49" t="s">
        <v>14</v>
      </c>
      <c r="I77" s="50">
        <v>6222</v>
      </c>
      <c r="J77" s="50">
        <v>18412</v>
      </c>
      <c r="K77" s="50">
        <v>9670</v>
      </c>
      <c r="L77" s="50">
        <v>10736</v>
      </c>
      <c r="M77" s="50">
        <v>3864</v>
      </c>
      <c r="N77" s="50">
        <f t="shared" si="22"/>
        <v>48904</v>
      </c>
    </row>
    <row r="78" spans="1:14" x14ac:dyDescent="0.3">
      <c r="A78" s="49" t="s">
        <v>15</v>
      </c>
      <c r="B78" s="50">
        <v>3429</v>
      </c>
      <c r="C78" s="50">
        <v>16586</v>
      </c>
      <c r="D78" s="50">
        <v>30975</v>
      </c>
      <c r="E78" s="50">
        <v>1820</v>
      </c>
      <c r="F78" s="50">
        <v>0</v>
      </c>
      <c r="G78" s="50">
        <v>52810</v>
      </c>
      <c r="H78" s="49" t="s">
        <v>15</v>
      </c>
      <c r="I78" s="50">
        <v>5115</v>
      </c>
      <c r="J78" s="50">
        <v>17382</v>
      </c>
      <c r="K78" s="50">
        <v>9933</v>
      </c>
      <c r="L78" s="50">
        <v>10667</v>
      </c>
      <c r="M78" s="50">
        <v>3690</v>
      </c>
      <c r="N78" s="50">
        <f t="shared" si="22"/>
        <v>46787</v>
      </c>
    </row>
    <row r="79" spans="1:14" x14ac:dyDescent="0.3">
      <c r="A79" s="49" t="s">
        <v>16</v>
      </c>
      <c r="B79" s="50">
        <v>1715</v>
      </c>
      <c r="C79" s="50">
        <v>10626</v>
      </c>
      <c r="D79" s="50">
        <v>22438</v>
      </c>
      <c r="E79" s="50">
        <v>1054</v>
      </c>
      <c r="F79" s="50">
        <v>1</v>
      </c>
      <c r="G79" s="50">
        <v>35834</v>
      </c>
      <c r="H79" s="49" t="s">
        <v>16</v>
      </c>
      <c r="I79" s="50">
        <v>2771</v>
      </c>
      <c r="J79" s="50">
        <v>14224</v>
      </c>
      <c r="K79" s="50">
        <v>6152</v>
      </c>
      <c r="L79" s="50">
        <v>7521</v>
      </c>
      <c r="M79" s="50">
        <v>2357</v>
      </c>
      <c r="N79" s="50">
        <f t="shared" si="22"/>
        <v>33025</v>
      </c>
    </row>
    <row r="80" spans="1:14" x14ac:dyDescent="0.3">
      <c r="A80" s="49" t="s">
        <v>17</v>
      </c>
      <c r="B80" s="50">
        <v>95</v>
      </c>
      <c r="C80" s="50">
        <v>1088</v>
      </c>
      <c r="D80" s="50">
        <v>1936</v>
      </c>
      <c r="E80" s="50">
        <v>44</v>
      </c>
      <c r="F80" s="50">
        <v>0</v>
      </c>
      <c r="G80" s="50">
        <v>3163</v>
      </c>
      <c r="H80" s="49" t="s">
        <v>17</v>
      </c>
      <c r="I80" s="50">
        <v>2038</v>
      </c>
      <c r="J80" s="50">
        <v>12783</v>
      </c>
      <c r="K80" s="50">
        <v>5286</v>
      </c>
      <c r="L80" s="50">
        <v>5872</v>
      </c>
      <c r="M80" s="50">
        <v>998</v>
      </c>
      <c r="N80" s="50">
        <f t="shared" si="22"/>
        <v>26977</v>
      </c>
    </row>
    <row r="81" spans="1:14" x14ac:dyDescent="0.3">
      <c r="A81" s="49" t="s">
        <v>18</v>
      </c>
      <c r="B81" s="50">
        <v>0</v>
      </c>
      <c r="C81" s="50">
        <v>3</v>
      </c>
      <c r="D81" s="50">
        <v>0</v>
      </c>
      <c r="E81" s="50">
        <v>0</v>
      </c>
      <c r="F81" s="50">
        <v>0</v>
      </c>
      <c r="G81" s="50">
        <v>3</v>
      </c>
      <c r="H81" s="49" t="s">
        <v>18</v>
      </c>
      <c r="I81" s="50">
        <v>1914</v>
      </c>
      <c r="J81" s="50">
        <v>12573</v>
      </c>
      <c r="K81" s="50">
        <v>4399</v>
      </c>
      <c r="L81" s="50">
        <v>6047</v>
      </c>
      <c r="M81" s="50">
        <v>787</v>
      </c>
      <c r="N81" s="50">
        <f t="shared" si="22"/>
        <v>25720</v>
      </c>
    </row>
    <row r="82" spans="1:14" x14ac:dyDescent="0.3">
      <c r="A82" s="49" t="s">
        <v>19</v>
      </c>
      <c r="B82" s="50">
        <v>0</v>
      </c>
      <c r="C82" s="50">
        <v>7</v>
      </c>
      <c r="D82" s="50">
        <v>0</v>
      </c>
      <c r="E82" s="50">
        <v>0</v>
      </c>
      <c r="F82" s="50">
        <v>0</v>
      </c>
      <c r="G82" s="50">
        <v>7</v>
      </c>
      <c r="H82" s="49" t="s">
        <v>19</v>
      </c>
      <c r="I82" s="50">
        <v>1684</v>
      </c>
      <c r="J82" s="50">
        <v>12520</v>
      </c>
      <c r="K82" s="50">
        <v>3762</v>
      </c>
      <c r="L82" s="50">
        <v>5928</v>
      </c>
      <c r="M82" s="50">
        <v>855</v>
      </c>
      <c r="N82" s="50">
        <f t="shared" si="22"/>
        <v>24749</v>
      </c>
    </row>
    <row r="83" spans="1:14" s="114" customFormat="1" ht="17.100000000000001" customHeight="1" x14ac:dyDescent="0.3">
      <c r="A83" s="107">
        <v>2014</v>
      </c>
      <c r="B83" s="121">
        <f>SUM(B84:B95)</f>
        <v>9804</v>
      </c>
      <c r="C83" s="121">
        <f t="shared" ref="C83:G83" si="23">SUM(C84:C95)</f>
        <v>75139</v>
      </c>
      <c r="D83" s="121">
        <f t="shared" si="23"/>
        <v>122392</v>
      </c>
      <c r="E83" s="121">
        <f t="shared" si="23"/>
        <v>8228</v>
      </c>
      <c r="F83" s="121">
        <f t="shared" si="23"/>
        <v>0</v>
      </c>
      <c r="G83" s="121">
        <f t="shared" si="23"/>
        <v>215563</v>
      </c>
      <c r="H83" s="107">
        <v>2014</v>
      </c>
      <c r="I83" s="121">
        <f>SUM(I84:I95)</f>
        <v>35904</v>
      </c>
      <c r="J83" s="121">
        <f t="shared" ref="J83:N83" si="24">SUM(J84:J95)</f>
        <v>151913</v>
      </c>
      <c r="K83" s="121">
        <f t="shared" si="24"/>
        <v>73886</v>
      </c>
      <c r="L83" s="121">
        <f t="shared" si="24"/>
        <v>81704</v>
      </c>
      <c r="M83" s="121">
        <f t="shared" si="24"/>
        <v>19074</v>
      </c>
      <c r="N83" s="121">
        <f t="shared" si="24"/>
        <v>362481</v>
      </c>
    </row>
    <row r="84" spans="1:14" x14ac:dyDescent="0.3">
      <c r="A84" s="49" t="s">
        <v>8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49" t="s">
        <v>8</v>
      </c>
      <c r="I84" s="50">
        <v>1838</v>
      </c>
      <c r="J84" s="50">
        <v>9040</v>
      </c>
      <c r="K84" s="50">
        <v>4683</v>
      </c>
      <c r="L84" s="50">
        <v>5314</v>
      </c>
      <c r="M84" s="50">
        <v>844</v>
      </c>
      <c r="N84" s="50">
        <f>SUM(I84:M84)</f>
        <v>21719</v>
      </c>
    </row>
    <row r="85" spans="1:14" x14ac:dyDescent="0.3">
      <c r="A85" s="49" t="s">
        <v>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49" t="s">
        <v>9</v>
      </c>
      <c r="I85" s="50">
        <v>1675</v>
      </c>
      <c r="J85" s="50">
        <v>8274</v>
      </c>
      <c r="K85" s="50">
        <v>3833</v>
      </c>
      <c r="L85" s="50">
        <v>5172</v>
      </c>
      <c r="M85" s="50">
        <v>780</v>
      </c>
      <c r="N85" s="50">
        <f t="shared" ref="N85:N95" si="25">SUM(I85:M85)</f>
        <v>19734</v>
      </c>
    </row>
    <row r="86" spans="1:14" x14ac:dyDescent="0.3">
      <c r="A86" s="49" t="s">
        <v>10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49" t="s">
        <v>10</v>
      </c>
      <c r="I86" s="50">
        <v>1985</v>
      </c>
      <c r="J86" s="50">
        <v>10075</v>
      </c>
      <c r="K86" s="50">
        <v>4531</v>
      </c>
      <c r="L86" s="50">
        <v>5715</v>
      </c>
      <c r="M86" s="50">
        <v>888</v>
      </c>
      <c r="N86" s="50">
        <f t="shared" si="25"/>
        <v>23194</v>
      </c>
    </row>
    <row r="87" spans="1:14" x14ac:dyDescent="0.3">
      <c r="A87" s="49" t="s">
        <v>11</v>
      </c>
      <c r="B87" s="50">
        <v>0</v>
      </c>
      <c r="C87" s="50">
        <v>2194</v>
      </c>
      <c r="D87" s="50">
        <v>1068</v>
      </c>
      <c r="E87" s="50">
        <v>168</v>
      </c>
      <c r="F87" s="50">
        <v>0</v>
      </c>
      <c r="G87" s="50">
        <v>3430</v>
      </c>
      <c r="H87" s="49" t="s">
        <v>11</v>
      </c>
      <c r="I87" s="50">
        <v>3024</v>
      </c>
      <c r="J87" s="50">
        <v>13515</v>
      </c>
      <c r="K87" s="50">
        <v>7033</v>
      </c>
      <c r="L87" s="50">
        <v>7152</v>
      </c>
      <c r="M87" s="50">
        <v>1754</v>
      </c>
      <c r="N87" s="50">
        <f t="shared" si="25"/>
        <v>32478</v>
      </c>
    </row>
    <row r="88" spans="1:14" x14ac:dyDescent="0.3">
      <c r="A88" s="49" t="s">
        <v>12</v>
      </c>
      <c r="B88" s="50">
        <v>1240</v>
      </c>
      <c r="C88" s="50">
        <v>11232</v>
      </c>
      <c r="D88" s="50">
        <v>15226</v>
      </c>
      <c r="E88" s="50">
        <v>1245</v>
      </c>
      <c r="F88" s="50">
        <v>0</v>
      </c>
      <c r="G88" s="50">
        <v>28943</v>
      </c>
      <c r="H88" s="49" t="s">
        <v>12</v>
      </c>
      <c r="I88" s="50">
        <v>3004</v>
      </c>
      <c r="J88" s="50">
        <v>12672</v>
      </c>
      <c r="K88" s="50">
        <v>6633</v>
      </c>
      <c r="L88" s="50">
        <v>6538</v>
      </c>
      <c r="M88" s="50">
        <v>1832</v>
      </c>
      <c r="N88" s="50">
        <f t="shared" si="25"/>
        <v>30679</v>
      </c>
    </row>
    <row r="89" spans="1:14" x14ac:dyDescent="0.3">
      <c r="A89" s="49" t="s">
        <v>13</v>
      </c>
      <c r="B89" s="50">
        <v>2302</v>
      </c>
      <c r="C89" s="50">
        <v>13429</v>
      </c>
      <c r="D89" s="50">
        <v>23660</v>
      </c>
      <c r="E89" s="50">
        <v>1641</v>
      </c>
      <c r="F89" s="50">
        <v>0</v>
      </c>
      <c r="G89" s="50">
        <v>41032</v>
      </c>
      <c r="H89" s="49" t="s">
        <v>13</v>
      </c>
      <c r="I89" s="50">
        <v>4022</v>
      </c>
      <c r="J89" s="50">
        <v>14716</v>
      </c>
      <c r="K89" s="50">
        <v>7525</v>
      </c>
      <c r="L89" s="50">
        <v>7227</v>
      </c>
      <c r="M89" s="50">
        <v>2160</v>
      </c>
      <c r="N89" s="50">
        <f t="shared" si="25"/>
        <v>35650</v>
      </c>
    </row>
    <row r="90" spans="1:14" x14ac:dyDescent="0.3">
      <c r="A90" s="49" t="s">
        <v>14</v>
      </c>
      <c r="B90" s="50">
        <v>2282</v>
      </c>
      <c r="C90" s="50">
        <v>16959</v>
      </c>
      <c r="D90" s="50">
        <v>28848</v>
      </c>
      <c r="E90" s="50">
        <v>1891</v>
      </c>
      <c r="F90" s="50">
        <v>0</v>
      </c>
      <c r="G90" s="50">
        <v>49980</v>
      </c>
      <c r="H90" s="49" t="s">
        <v>14</v>
      </c>
      <c r="I90" s="50">
        <v>5819</v>
      </c>
      <c r="J90" s="50">
        <v>19711</v>
      </c>
      <c r="K90" s="50">
        <v>10032</v>
      </c>
      <c r="L90" s="50">
        <v>10741</v>
      </c>
      <c r="M90" s="50">
        <v>2802</v>
      </c>
      <c r="N90" s="50">
        <f t="shared" si="25"/>
        <v>49105</v>
      </c>
    </row>
    <row r="91" spans="1:14" x14ac:dyDescent="0.3">
      <c r="A91" s="49" t="s">
        <v>15</v>
      </c>
      <c r="B91" s="50">
        <v>2155</v>
      </c>
      <c r="C91" s="50">
        <v>16808</v>
      </c>
      <c r="D91" s="50">
        <v>29294</v>
      </c>
      <c r="E91" s="50">
        <v>1761</v>
      </c>
      <c r="F91" s="50">
        <v>0</v>
      </c>
      <c r="G91" s="50">
        <v>50018</v>
      </c>
      <c r="H91" s="49" t="s">
        <v>15</v>
      </c>
      <c r="I91" s="50">
        <v>5357</v>
      </c>
      <c r="J91" s="50">
        <v>16848</v>
      </c>
      <c r="K91" s="50">
        <v>9744</v>
      </c>
      <c r="L91" s="50">
        <v>10279</v>
      </c>
      <c r="M91" s="50">
        <v>3427</v>
      </c>
      <c r="N91" s="50">
        <f t="shared" si="25"/>
        <v>45655</v>
      </c>
    </row>
    <row r="92" spans="1:14" x14ac:dyDescent="0.3">
      <c r="A92" s="49" t="s">
        <v>16</v>
      </c>
      <c r="B92" s="50">
        <v>1700</v>
      </c>
      <c r="C92" s="50">
        <v>12771</v>
      </c>
      <c r="D92" s="50">
        <v>22755</v>
      </c>
      <c r="E92" s="50">
        <v>1454</v>
      </c>
      <c r="F92" s="50">
        <v>0</v>
      </c>
      <c r="G92" s="50">
        <v>38680</v>
      </c>
      <c r="H92" s="49" t="s">
        <v>16</v>
      </c>
      <c r="I92" s="50">
        <v>2979</v>
      </c>
      <c r="J92" s="50">
        <v>14709</v>
      </c>
      <c r="K92" s="50">
        <v>6802</v>
      </c>
      <c r="L92" s="50">
        <v>6981</v>
      </c>
      <c r="M92" s="50">
        <v>1898</v>
      </c>
      <c r="N92" s="50">
        <f t="shared" si="25"/>
        <v>33369</v>
      </c>
    </row>
    <row r="93" spans="1:14" x14ac:dyDescent="0.3">
      <c r="A93" s="49" t="s">
        <v>17</v>
      </c>
      <c r="B93" s="50">
        <v>125</v>
      </c>
      <c r="C93" s="50">
        <v>1746</v>
      </c>
      <c r="D93" s="50">
        <v>1541</v>
      </c>
      <c r="E93" s="50">
        <v>68</v>
      </c>
      <c r="F93" s="50">
        <v>0</v>
      </c>
      <c r="G93" s="50">
        <v>3480</v>
      </c>
      <c r="H93" s="49" t="s">
        <v>17</v>
      </c>
      <c r="I93" s="50">
        <v>2328</v>
      </c>
      <c r="J93" s="50">
        <v>11800</v>
      </c>
      <c r="K93" s="50">
        <v>5045</v>
      </c>
      <c r="L93" s="50">
        <v>5584</v>
      </c>
      <c r="M93" s="50">
        <v>1212</v>
      </c>
      <c r="N93" s="50">
        <f t="shared" si="25"/>
        <v>25969</v>
      </c>
    </row>
    <row r="94" spans="1:14" x14ac:dyDescent="0.3">
      <c r="A94" s="49" t="s">
        <v>18</v>
      </c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49" t="s">
        <v>18</v>
      </c>
      <c r="I94" s="50">
        <v>1883</v>
      </c>
      <c r="J94" s="50">
        <v>10080</v>
      </c>
      <c r="K94" s="50">
        <v>4242</v>
      </c>
      <c r="L94" s="50">
        <v>5321</v>
      </c>
      <c r="M94" s="50">
        <v>698</v>
      </c>
      <c r="N94" s="50">
        <f t="shared" si="25"/>
        <v>22224</v>
      </c>
    </row>
    <row r="95" spans="1:14" x14ac:dyDescent="0.3">
      <c r="A95" s="49" t="s">
        <v>19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49" t="s">
        <v>19</v>
      </c>
      <c r="I95" s="50">
        <v>1990</v>
      </c>
      <c r="J95" s="50">
        <v>10473</v>
      </c>
      <c r="K95" s="50">
        <v>3783</v>
      </c>
      <c r="L95" s="50">
        <v>5680</v>
      </c>
      <c r="M95" s="50">
        <v>779</v>
      </c>
      <c r="N95" s="50">
        <f t="shared" si="25"/>
        <v>22705</v>
      </c>
    </row>
    <row r="96" spans="1:14" s="114" customFormat="1" ht="17.100000000000001" customHeight="1" x14ac:dyDescent="0.3">
      <c r="A96" s="107">
        <v>2013</v>
      </c>
      <c r="B96" s="121">
        <f>SUM(B97:B108)</f>
        <v>9213</v>
      </c>
      <c r="C96" s="121">
        <f t="shared" ref="C96:G96" si="26">SUM(C97:C108)</f>
        <v>54395</v>
      </c>
      <c r="D96" s="121">
        <f t="shared" si="26"/>
        <v>103563</v>
      </c>
      <c r="E96" s="121">
        <f t="shared" si="26"/>
        <v>8735</v>
      </c>
      <c r="F96" s="121">
        <f t="shared" si="26"/>
        <v>0</v>
      </c>
      <c r="G96" s="121">
        <f t="shared" si="26"/>
        <v>175906</v>
      </c>
      <c r="H96" s="107">
        <v>2013</v>
      </c>
      <c r="I96" s="121">
        <f>SUM(I97:I108)</f>
        <v>30730</v>
      </c>
      <c r="J96" s="121">
        <f t="shared" ref="J96:N96" si="27">SUM(J97:J108)</f>
        <v>142388</v>
      </c>
      <c r="K96" s="121">
        <f t="shared" si="27"/>
        <v>66230</v>
      </c>
      <c r="L96" s="121">
        <f t="shared" si="27"/>
        <v>74951</v>
      </c>
      <c r="M96" s="121">
        <f t="shared" si="27"/>
        <v>17477</v>
      </c>
      <c r="N96" s="121">
        <f t="shared" si="27"/>
        <v>331776</v>
      </c>
    </row>
    <row r="97" spans="1:14" x14ac:dyDescent="0.3">
      <c r="A97" s="49" t="s">
        <v>8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49" t="s">
        <v>8</v>
      </c>
      <c r="I97" s="50">
        <v>1806</v>
      </c>
      <c r="J97" s="50">
        <v>8632</v>
      </c>
      <c r="K97" s="50">
        <v>4213</v>
      </c>
      <c r="L97" s="50">
        <v>4658</v>
      </c>
      <c r="M97" s="50">
        <v>617</v>
      </c>
      <c r="N97" s="50">
        <f>SUM(I97:M97)</f>
        <v>19926</v>
      </c>
    </row>
    <row r="98" spans="1:14" x14ac:dyDescent="0.3">
      <c r="A98" s="49" t="s">
        <v>9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49" t="s">
        <v>9</v>
      </c>
      <c r="I98" s="50">
        <v>1752</v>
      </c>
      <c r="J98" s="50">
        <v>8776</v>
      </c>
      <c r="K98" s="50">
        <v>3766</v>
      </c>
      <c r="L98" s="50">
        <v>4882</v>
      </c>
      <c r="M98" s="50">
        <v>569</v>
      </c>
      <c r="N98" s="50">
        <f t="shared" ref="N98:N108" si="28">SUM(I98:M98)</f>
        <v>19745</v>
      </c>
    </row>
    <row r="99" spans="1:14" x14ac:dyDescent="0.3">
      <c r="A99" s="49" t="s">
        <v>10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49" t="s">
        <v>10</v>
      </c>
      <c r="I99" s="50">
        <v>2116</v>
      </c>
      <c r="J99" s="50">
        <v>10069</v>
      </c>
      <c r="K99" s="50">
        <v>4641</v>
      </c>
      <c r="L99" s="50">
        <v>5377</v>
      </c>
      <c r="M99" s="50">
        <v>729</v>
      </c>
      <c r="N99" s="50">
        <f t="shared" si="28"/>
        <v>22932</v>
      </c>
    </row>
    <row r="100" spans="1:14" x14ac:dyDescent="0.3">
      <c r="A100" s="49" t="s">
        <v>11</v>
      </c>
      <c r="B100" s="50">
        <v>0</v>
      </c>
      <c r="C100" s="50">
        <v>1323</v>
      </c>
      <c r="D100" s="50">
        <v>873</v>
      </c>
      <c r="E100" s="50">
        <v>193</v>
      </c>
      <c r="F100" s="50">
        <v>0</v>
      </c>
      <c r="G100" s="50">
        <v>2389</v>
      </c>
      <c r="H100" s="49" t="s">
        <v>11</v>
      </c>
      <c r="I100" s="50">
        <v>2630</v>
      </c>
      <c r="J100" s="50">
        <v>10622</v>
      </c>
      <c r="K100" s="50">
        <v>5482</v>
      </c>
      <c r="L100" s="50">
        <v>6351</v>
      </c>
      <c r="M100" s="50">
        <v>1232</v>
      </c>
      <c r="N100" s="50">
        <f t="shared" si="28"/>
        <v>26317</v>
      </c>
    </row>
    <row r="101" spans="1:14" x14ac:dyDescent="0.3">
      <c r="A101" s="49" t="s">
        <v>12</v>
      </c>
      <c r="B101" s="50">
        <v>968</v>
      </c>
      <c r="C101" s="50">
        <v>7004</v>
      </c>
      <c r="D101" s="50">
        <v>12089</v>
      </c>
      <c r="E101" s="50">
        <v>1325</v>
      </c>
      <c r="F101" s="50">
        <v>0</v>
      </c>
      <c r="G101" s="50">
        <v>21386</v>
      </c>
      <c r="H101" s="49" t="s">
        <v>12</v>
      </c>
      <c r="I101" s="50">
        <v>2696</v>
      </c>
      <c r="J101" s="50">
        <v>13064</v>
      </c>
      <c r="K101" s="50">
        <v>6285</v>
      </c>
      <c r="L101" s="50">
        <v>6203</v>
      </c>
      <c r="M101" s="50">
        <v>1499</v>
      </c>
      <c r="N101" s="50">
        <f t="shared" si="28"/>
        <v>29747</v>
      </c>
    </row>
    <row r="102" spans="1:14" x14ac:dyDescent="0.3">
      <c r="A102" s="49" t="s">
        <v>13</v>
      </c>
      <c r="B102" s="50">
        <v>2301</v>
      </c>
      <c r="C102" s="50">
        <v>10276</v>
      </c>
      <c r="D102" s="50">
        <v>19772</v>
      </c>
      <c r="E102" s="50">
        <v>1652</v>
      </c>
      <c r="F102" s="50">
        <v>0</v>
      </c>
      <c r="G102" s="50">
        <v>34001</v>
      </c>
      <c r="H102" s="49" t="s">
        <v>13</v>
      </c>
      <c r="I102" s="50">
        <v>3311</v>
      </c>
      <c r="J102" s="50">
        <v>13362</v>
      </c>
      <c r="K102" s="50">
        <v>6241</v>
      </c>
      <c r="L102" s="50">
        <v>6699</v>
      </c>
      <c r="M102" s="50">
        <v>2151</v>
      </c>
      <c r="N102" s="50">
        <f t="shared" si="28"/>
        <v>31764</v>
      </c>
    </row>
    <row r="103" spans="1:14" x14ac:dyDescent="0.3">
      <c r="A103" s="49" t="s">
        <v>14</v>
      </c>
      <c r="B103" s="50">
        <v>1956</v>
      </c>
      <c r="C103" s="50">
        <v>12330</v>
      </c>
      <c r="D103" s="50">
        <v>25810</v>
      </c>
      <c r="E103" s="50">
        <v>2036</v>
      </c>
      <c r="F103" s="50">
        <v>0</v>
      </c>
      <c r="G103" s="50">
        <v>42132</v>
      </c>
      <c r="H103" s="49" t="s">
        <v>14</v>
      </c>
      <c r="I103" s="50">
        <v>4306</v>
      </c>
      <c r="J103" s="50">
        <v>17349</v>
      </c>
      <c r="K103" s="50">
        <v>8427</v>
      </c>
      <c r="L103" s="50">
        <v>9434</v>
      </c>
      <c r="M103" s="50">
        <v>3117</v>
      </c>
      <c r="N103" s="50">
        <f t="shared" si="28"/>
        <v>42633</v>
      </c>
    </row>
    <row r="104" spans="1:14" x14ac:dyDescent="0.3">
      <c r="A104" s="49" t="s">
        <v>15</v>
      </c>
      <c r="B104" s="50">
        <v>2132</v>
      </c>
      <c r="C104" s="50">
        <v>12621</v>
      </c>
      <c r="D104" s="50">
        <v>24418</v>
      </c>
      <c r="E104" s="50">
        <v>1837</v>
      </c>
      <c r="F104" s="50">
        <v>0</v>
      </c>
      <c r="G104" s="50">
        <v>41008</v>
      </c>
      <c r="H104" s="49" t="s">
        <v>15</v>
      </c>
      <c r="I104" s="50">
        <v>3670</v>
      </c>
      <c r="J104" s="50">
        <v>14928</v>
      </c>
      <c r="K104" s="50">
        <v>8365</v>
      </c>
      <c r="L104" s="50">
        <v>8445</v>
      </c>
      <c r="M104" s="50">
        <v>3203</v>
      </c>
      <c r="N104" s="50">
        <f t="shared" si="28"/>
        <v>38611</v>
      </c>
    </row>
    <row r="105" spans="1:14" x14ac:dyDescent="0.3">
      <c r="A105" s="49" t="s">
        <v>16</v>
      </c>
      <c r="B105" s="50">
        <v>1713</v>
      </c>
      <c r="C105" s="50">
        <v>9557</v>
      </c>
      <c r="D105" s="50">
        <v>18418</v>
      </c>
      <c r="E105" s="50">
        <v>1577</v>
      </c>
      <c r="F105" s="50">
        <v>0</v>
      </c>
      <c r="G105" s="50">
        <v>31265</v>
      </c>
      <c r="H105" s="49" t="s">
        <v>16</v>
      </c>
      <c r="I105" s="50">
        <v>2248</v>
      </c>
      <c r="J105" s="50">
        <v>13336</v>
      </c>
      <c r="K105" s="50">
        <v>5648</v>
      </c>
      <c r="L105" s="50">
        <v>6439</v>
      </c>
      <c r="M105" s="50">
        <v>1959</v>
      </c>
      <c r="N105" s="50">
        <f t="shared" si="28"/>
        <v>29630</v>
      </c>
    </row>
    <row r="106" spans="1:14" x14ac:dyDescent="0.3">
      <c r="A106" s="49" t="s">
        <v>17</v>
      </c>
      <c r="B106" s="50">
        <v>143</v>
      </c>
      <c r="C106" s="50">
        <v>1284</v>
      </c>
      <c r="D106" s="50">
        <v>2183</v>
      </c>
      <c r="E106" s="50">
        <v>115</v>
      </c>
      <c r="F106" s="50">
        <v>0</v>
      </c>
      <c r="G106" s="50">
        <v>3725</v>
      </c>
      <c r="H106" s="49" t="s">
        <v>17</v>
      </c>
      <c r="I106" s="50">
        <v>2326</v>
      </c>
      <c r="J106" s="50">
        <v>11417</v>
      </c>
      <c r="K106" s="50">
        <v>5036</v>
      </c>
      <c r="L106" s="50">
        <v>5173</v>
      </c>
      <c r="M106" s="50">
        <v>1069</v>
      </c>
      <c r="N106" s="50">
        <f t="shared" si="28"/>
        <v>25021</v>
      </c>
    </row>
    <row r="107" spans="1:14" x14ac:dyDescent="0.3">
      <c r="A107" s="49" t="s">
        <v>18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49" t="s">
        <v>18</v>
      </c>
      <c r="I107" s="50">
        <v>1862</v>
      </c>
      <c r="J107" s="50">
        <v>10623</v>
      </c>
      <c r="K107" s="50">
        <v>3995</v>
      </c>
      <c r="L107" s="50">
        <v>5248</v>
      </c>
      <c r="M107" s="50">
        <v>580</v>
      </c>
      <c r="N107" s="50">
        <f t="shared" si="28"/>
        <v>22308</v>
      </c>
    </row>
    <row r="108" spans="1:14" x14ac:dyDescent="0.3">
      <c r="A108" s="49" t="s">
        <v>19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49" t="s">
        <v>19</v>
      </c>
      <c r="I108" s="50">
        <v>2007</v>
      </c>
      <c r="J108" s="50">
        <v>10210</v>
      </c>
      <c r="K108" s="50">
        <v>4131</v>
      </c>
      <c r="L108" s="50">
        <v>6042</v>
      </c>
      <c r="M108" s="50">
        <v>752</v>
      </c>
      <c r="N108" s="50">
        <f t="shared" si="28"/>
        <v>23142</v>
      </c>
    </row>
    <row r="109" spans="1:14" s="114" customFormat="1" ht="17.100000000000001" customHeight="1" x14ac:dyDescent="0.3">
      <c r="A109" s="107">
        <v>2012</v>
      </c>
      <c r="B109" s="121">
        <f>SUM(B110:B121)</f>
        <v>7220</v>
      </c>
      <c r="C109" s="121">
        <f t="shared" ref="C109:G109" si="29">SUM(C110:C121)</f>
        <v>48435</v>
      </c>
      <c r="D109" s="121">
        <f t="shared" si="29"/>
        <v>108151</v>
      </c>
      <c r="E109" s="121">
        <f t="shared" si="29"/>
        <v>5128</v>
      </c>
      <c r="F109" s="121">
        <f t="shared" si="29"/>
        <v>0</v>
      </c>
      <c r="G109" s="121">
        <f t="shared" si="29"/>
        <v>168934</v>
      </c>
      <c r="H109" s="107">
        <v>2012</v>
      </c>
      <c r="I109" s="121">
        <f>SUM(I110:I121)</f>
        <v>33870</v>
      </c>
      <c r="J109" s="121">
        <f t="shared" ref="J109:N109" si="30">SUM(J110:J121)</f>
        <v>155168</v>
      </c>
      <c r="K109" s="121">
        <f t="shared" si="30"/>
        <v>72686</v>
      </c>
      <c r="L109" s="121">
        <f t="shared" si="30"/>
        <v>82004</v>
      </c>
      <c r="M109" s="121">
        <f t="shared" si="30"/>
        <v>18799</v>
      </c>
      <c r="N109" s="121">
        <f t="shared" si="30"/>
        <v>362527</v>
      </c>
    </row>
    <row r="110" spans="1:14" x14ac:dyDescent="0.3">
      <c r="A110" s="49" t="s">
        <v>8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49" t="s">
        <v>8</v>
      </c>
      <c r="I110" s="50">
        <v>2484</v>
      </c>
      <c r="J110" s="50">
        <v>10996</v>
      </c>
      <c r="K110" s="50">
        <v>5357</v>
      </c>
      <c r="L110" s="50">
        <v>6078</v>
      </c>
      <c r="M110" s="50">
        <v>951</v>
      </c>
      <c r="N110" s="50">
        <f>SUM(I110:M110)</f>
        <v>25866</v>
      </c>
    </row>
    <row r="111" spans="1:14" x14ac:dyDescent="0.3">
      <c r="A111" s="49" t="s">
        <v>9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49" t="s">
        <v>9</v>
      </c>
      <c r="I111" s="50">
        <v>2266</v>
      </c>
      <c r="J111" s="50">
        <v>9931</v>
      </c>
      <c r="K111" s="50">
        <v>4405</v>
      </c>
      <c r="L111" s="50">
        <v>5820</v>
      </c>
      <c r="M111" s="50">
        <v>904</v>
      </c>
      <c r="N111" s="50">
        <f t="shared" ref="N111:N121" si="31">SUM(I111:M111)</f>
        <v>23326</v>
      </c>
    </row>
    <row r="112" spans="1:14" x14ac:dyDescent="0.3">
      <c r="A112" s="49" t="s">
        <v>10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49" t="s">
        <v>10</v>
      </c>
      <c r="I112" s="50">
        <v>2650</v>
      </c>
      <c r="J112" s="50">
        <v>12220</v>
      </c>
      <c r="K112" s="50">
        <v>5093</v>
      </c>
      <c r="L112" s="50">
        <v>6798</v>
      </c>
      <c r="M112" s="50">
        <v>926</v>
      </c>
      <c r="N112" s="50">
        <f t="shared" si="31"/>
        <v>27687</v>
      </c>
    </row>
    <row r="113" spans="1:14" x14ac:dyDescent="0.3">
      <c r="A113" s="49" t="s">
        <v>11</v>
      </c>
      <c r="B113" s="50">
        <v>0</v>
      </c>
      <c r="C113" s="50">
        <v>1447</v>
      </c>
      <c r="D113" s="50">
        <v>616</v>
      </c>
      <c r="E113" s="50">
        <v>303</v>
      </c>
      <c r="F113" s="50">
        <v>0</v>
      </c>
      <c r="G113" s="50">
        <v>2366</v>
      </c>
      <c r="H113" s="49" t="s">
        <v>11</v>
      </c>
      <c r="I113" s="50">
        <v>3579</v>
      </c>
      <c r="J113" s="50">
        <v>15676</v>
      </c>
      <c r="K113" s="50">
        <v>6884</v>
      </c>
      <c r="L113" s="50">
        <v>7737</v>
      </c>
      <c r="M113" s="50">
        <v>1646</v>
      </c>
      <c r="N113" s="50">
        <f t="shared" si="31"/>
        <v>35522</v>
      </c>
    </row>
    <row r="114" spans="1:14" x14ac:dyDescent="0.3">
      <c r="A114" s="49" t="s">
        <v>12</v>
      </c>
      <c r="B114" s="50">
        <v>893</v>
      </c>
      <c r="C114" s="50">
        <v>7065</v>
      </c>
      <c r="D114" s="50">
        <v>13467</v>
      </c>
      <c r="E114" s="50"/>
      <c r="F114" s="50">
        <v>0</v>
      </c>
      <c r="G114" s="50">
        <v>21425</v>
      </c>
      <c r="H114" s="49" t="s">
        <v>12</v>
      </c>
      <c r="I114" s="50">
        <v>2782</v>
      </c>
      <c r="J114" s="50">
        <v>12621</v>
      </c>
      <c r="K114" s="50">
        <v>5418</v>
      </c>
      <c r="L114" s="50">
        <v>6755</v>
      </c>
      <c r="M114" s="50">
        <v>1429</v>
      </c>
      <c r="N114" s="50">
        <f t="shared" si="31"/>
        <v>29005</v>
      </c>
    </row>
    <row r="115" spans="1:14" x14ac:dyDescent="0.3">
      <c r="A115" s="49" t="s">
        <v>13</v>
      </c>
      <c r="B115" s="50">
        <v>1698</v>
      </c>
      <c r="C115" s="50">
        <v>9327</v>
      </c>
      <c r="D115" s="50">
        <v>20094</v>
      </c>
      <c r="E115" s="50">
        <v>1574</v>
      </c>
      <c r="F115" s="50">
        <v>0</v>
      </c>
      <c r="G115" s="50">
        <v>32693</v>
      </c>
      <c r="H115" s="49" t="s">
        <v>13</v>
      </c>
      <c r="I115" s="50">
        <v>3582</v>
      </c>
      <c r="J115" s="50">
        <v>13946</v>
      </c>
      <c r="K115" s="50">
        <v>7459</v>
      </c>
      <c r="L115" s="50">
        <v>7637</v>
      </c>
      <c r="M115" s="50">
        <v>2122</v>
      </c>
      <c r="N115" s="50">
        <f t="shared" si="31"/>
        <v>34746</v>
      </c>
    </row>
    <row r="116" spans="1:14" x14ac:dyDescent="0.3">
      <c r="A116" s="49" t="s">
        <v>14</v>
      </c>
      <c r="B116" s="50">
        <v>1560</v>
      </c>
      <c r="C116" s="50">
        <v>10254</v>
      </c>
      <c r="D116" s="50">
        <v>26652</v>
      </c>
      <c r="E116" s="50"/>
      <c r="F116" s="50">
        <v>0</v>
      </c>
      <c r="G116" s="50">
        <v>38466</v>
      </c>
      <c r="H116" s="49" t="s">
        <v>14</v>
      </c>
      <c r="I116" s="50">
        <v>4146</v>
      </c>
      <c r="J116" s="50">
        <v>19373</v>
      </c>
      <c r="K116" s="50">
        <v>10182</v>
      </c>
      <c r="L116" s="50">
        <v>10033</v>
      </c>
      <c r="M116" s="50">
        <v>3334</v>
      </c>
      <c r="N116" s="50">
        <f t="shared" si="31"/>
        <v>47068</v>
      </c>
    </row>
    <row r="117" spans="1:14" x14ac:dyDescent="0.3">
      <c r="A117" s="49" t="s">
        <v>15</v>
      </c>
      <c r="B117" s="50">
        <v>1451</v>
      </c>
      <c r="C117" s="50">
        <v>10344</v>
      </c>
      <c r="D117" s="50">
        <v>25312</v>
      </c>
      <c r="E117" s="50">
        <v>1661</v>
      </c>
      <c r="F117" s="50">
        <v>0</v>
      </c>
      <c r="G117" s="50">
        <v>38768</v>
      </c>
      <c r="H117" s="49" t="s">
        <v>15</v>
      </c>
      <c r="I117" s="50">
        <v>3620</v>
      </c>
      <c r="J117" s="50">
        <v>17072</v>
      </c>
      <c r="K117" s="50">
        <v>8458</v>
      </c>
      <c r="L117" s="50">
        <v>8761</v>
      </c>
      <c r="M117" s="50">
        <v>3199</v>
      </c>
      <c r="N117" s="50">
        <f t="shared" si="31"/>
        <v>41110</v>
      </c>
    </row>
    <row r="118" spans="1:14" x14ac:dyDescent="0.3">
      <c r="A118" s="49" t="s">
        <v>16</v>
      </c>
      <c r="B118" s="50">
        <v>1357</v>
      </c>
      <c r="C118" s="50">
        <v>8893</v>
      </c>
      <c r="D118" s="50">
        <v>19405</v>
      </c>
      <c r="E118" s="50">
        <v>1424</v>
      </c>
      <c r="F118" s="50">
        <v>0</v>
      </c>
      <c r="G118" s="50">
        <v>31079</v>
      </c>
      <c r="H118" s="49" t="s">
        <v>16</v>
      </c>
      <c r="I118" s="50">
        <v>2489</v>
      </c>
      <c r="J118" s="50">
        <v>13230</v>
      </c>
      <c r="K118" s="50">
        <v>6223</v>
      </c>
      <c r="L118" s="50">
        <v>6947</v>
      </c>
      <c r="M118" s="50">
        <v>1849</v>
      </c>
      <c r="N118" s="50">
        <f t="shared" si="31"/>
        <v>30738</v>
      </c>
    </row>
    <row r="119" spans="1:14" x14ac:dyDescent="0.3">
      <c r="A119" s="49" t="s">
        <v>17</v>
      </c>
      <c r="B119" s="50">
        <v>261</v>
      </c>
      <c r="C119" s="50">
        <v>1105</v>
      </c>
      <c r="D119" s="50">
        <v>2605</v>
      </c>
      <c r="E119" s="50">
        <v>166</v>
      </c>
      <c r="F119" s="50">
        <v>0</v>
      </c>
      <c r="G119" s="50">
        <v>4137</v>
      </c>
      <c r="H119" s="49" t="s">
        <v>17</v>
      </c>
      <c r="I119" s="50">
        <v>2500</v>
      </c>
      <c r="J119" s="50">
        <v>11056</v>
      </c>
      <c r="K119" s="50">
        <v>5259</v>
      </c>
      <c r="L119" s="50">
        <v>5619</v>
      </c>
      <c r="M119" s="50">
        <v>943</v>
      </c>
      <c r="N119" s="50">
        <f t="shared" si="31"/>
        <v>25377</v>
      </c>
    </row>
    <row r="120" spans="1:14" x14ac:dyDescent="0.3">
      <c r="A120" s="49" t="s">
        <v>18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49" t="s">
        <v>18</v>
      </c>
      <c r="I120" s="50">
        <v>1917</v>
      </c>
      <c r="J120" s="50">
        <v>9949</v>
      </c>
      <c r="K120" s="50">
        <v>4319</v>
      </c>
      <c r="L120" s="50">
        <v>5101</v>
      </c>
      <c r="M120" s="50">
        <v>833</v>
      </c>
      <c r="N120" s="50">
        <f t="shared" si="31"/>
        <v>22119</v>
      </c>
    </row>
    <row r="121" spans="1:14" x14ac:dyDescent="0.3">
      <c r="A121" s="49" t="s">
        <v>19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49" t="s">
        <v>19</v>
      </c>
      <c r="I121" s="50">
        <v>1855</v>
      </c>
      <c r="J121" s="50">
        <v>9098</v>
      </c>
      <c r="K121" s="50">
        <v>3629</v>
      </c>
      <c r="L121" s="50">
        <v>4718</v>
      </c>
      <c r="M121" s="50">
        <v>663</v>
      </c>
      <c r="N121" s="50">
        <f t="shared" si="31"/>
        <v>19963</v>
      </c>
    </row>
    <row r="122" spans="1:14" s="114" customFormat="1" ht="17.100000000000001" customHeight="1" x14ac:dyDescent="0.3">
      <c r="A122" s="107">
        <v>2011</v>
      </c>
      <c r="B122" s="121">
        <f>SUM(B123:B134)</f>
        <v>6248</v>
      </c>
      <c r="C122" s="121">
        <f t="shared" ref="C122:G122" si="32">SUM(C123:C134)</f>
        <v>62008</v>
      </c>
      <c r="D122" s="121">
        <f t="shared" si="32"/>
        <v>118274</v>
      </c>
      <c r="E122" s="121">
        <f t="shared" si="32"/>
        <v>9885</v>
      </c>
      <c r="F122" s="121">
        <f t="shared" si="32"/>
        <v>0</v>
      </c>
      <c r="G122" s="121">
        <f t="shared" si="32"/>
        <v>196415</v>
      </c>
      <c r="H122" s="107">
        <v>2011</v>
      </c>
      <c r="I122" s="121">
        <f>SUM(I123:I134)</f>
        <v>39364</v>
      </c>
      <c r="J122" s="121">
        <f t="shared" ref="J122:N122" si="33">SUM(J123:J134)</f>
        <v>169003</v>
      </c>
      <c r="K122" s="121">
        <f t="shared" si="33"/>
        <v>83834</v>
      </c>
      <c r="L122" s="121">
        <f t="shared" si="33"/>
        <v>99593</v>
      </c>
      <c r="M122" s="121">
        <f t="shared" si="33"/>
        <v>18291</v>
      </c>
      <c r="N122" s="121">
        <f t="shared" si="33"/>
        <v>410085</v>
      </c>
    </row>
    <row r="123" spans="1:14" x14ac:dyDescent="0.3">
      <c r="A123" s="49" t="s">
        <v>8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49" t="s">
        <v>8</v>
      </c>
      <c r="I123" s="50">
        <v>2650</v>
      </c>
      <c r="J123" s="50">
        <v>11685</v>
      </c>
      <c r="K123" s="50">
        <v>5576</v>
      </c>
      <c r="L123" s="50">
        <v>7095</v>
      </c>
      <c r="M123" s="50">
        <v>677</v>
      </c>
      <c r="N123" s="50">
        <f>SUM(I123:M123)</f>
        <v>27683</v>
      </c>
    </row>
    <row r="124" spans="1:14" x14ac:dyDescent="0.3">
      <c r="A124" s="49" t="s">
        <v>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49" t="s">
        <v>9</v>
      </c>
      <c r="I124" s="50">
        <v>2536</v>
      </c>
      <c r="J124" s="50">
        <v>10244</v>
      </c>
      <c r="K124" s="50">
        <v>5085</v>
      </c>
      <c r="L124" s="50">
        <v>6664</v>
      </c>
      <c r="M124" s="50">
        <v>767</v>
      </c>
      <c r="N124" s="50">
        <f t="shared" ref="N124:N134" si="34">SUM(I124:M124)</f>
        <v>25296</v>
      </c>
    </row>
    <row r="125" spans="1:14" x14ac:dyDescent="0.3">
      <c r="A125" s="49" t="s">
        <v>10</v>
      </c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49" t="s">
        <v>10</v>
      </c>
      <c r="I125" s="50">
        <v>2922</v>
      </c>
      <c r="J125" s="50">
        <v>11818</v>
      </c>
      <c r="K125" s="50">
        <v>5875</v>
      </c>
      <c r="L125" s="50">
        <v>7867</v>
      </c>
      <c r="M125" s="50">
        <v>1007</v>
      </c>
      <c r="N125" s="50">
        <f t="shared" si="34"/>
        <v>29489</v>
      </c>
    </row>
    <row r="126" spans="1:14" x14ac:dyDescent="0.3">
      <c r="A126" s="49" t="s">
        <v>11</v>
      </c>
      <c r="B126" s="50">
        <v>0</v>
      </c>
      <c r="C126" s="50">
        <v>1972</v>
      </c>
      <c r="D126" s="50">
        <v>1151</v>
      </c>
      <c r="E126" s="50">
        <v>288</v>
      </c>
      <c r="F126" s="50">
        <v>0</v>
      </c>
      <c r="G126" s="50">
        <v>3411</v>
      </c>
      <c r="H126" s="49" t="s">
        <v>11</v>
      </c>
      <c r="I126" s="50">
        <v>3569</v>
      </c>
      <c r="J126" s="50">
        <v>15115</v>
      </c>
      <c r="K126" s="50">
        <v>6966</v>
      </c>
      <c r="L126" s="50">
        <v>8682</v>
      </c>
      <c r="M126" s="50">
        <v>1519</v>
      </c>
      <c r="N126" s="50">
        <f t="shared" si="34"/>
        <v>35851</v>
      </c>
    </row>
    <row r="127" spans="1:14" x14ac:dyDescent="0.3">
      <c r="A127" s="49" t="s">
        <v>12</v>
      </c>
      <c r="B127" s="50">
        <v>798</v>
      </c>
      <c r="C127" s="50">
        <v>7926</v>
      </c>
      <c r="D127" s="50">
        <v>14632</v>
      </c>
      <c r="E127" s="50">
        <v>1717</v>
      </c>
      <c r="F127" s="50">
        <v>0</v>
      </c>
      <c r="G127" s="50">
        <v>25073</v>
      </c>
      <c r="H127" s="49" t="s">
        <v>12</v>
      </c>
      <c r="I127" s="50">
        <v>3263</v>
      </c>
      <c r="J127" s="50">
        <v>16221</v>
      </c>
      <c r="K127" s="50">
        <v>7027</v>
      </c>
      <c r="L127" s="50">
        <v>8686</v>
      </c>
      <c r="M127" s="50">
        <v>1356</v>
      </c>
      <c r="N127" s="50">
        <f t="shared" si="34"/>
        <v>36553</v>
      </c>
    </row>
    <row r="128" spans="1:14" x14ac:dyDescent="0.3">
      <c r="A128" s="49" t="s">
        <v>13</v>
      </c>
      <c r="B128" s="50">
        <v>1273</v>
      </c>
      <c r="C128" s="50">
        <v>12083</v>
      </c>
      <c r="D128" s="50">
        <v>22399</v>
      </c>
      <c r="E128" s="50">
        <v>1790</v>
      </c>
      <c r="F128" s="50">
        <v>0</v>
      </c>
      <c r="G128" s="50">
        <v>37545</v>
      </c>
      <c r="H128" s="49" t="s">
        <v>13</v>
      </c>
      <c r="I128" s="50">
        <v>3933</v>
      </c>
      <c r="J128" s="50">
        <v>15665</v>
      </c>
      <c r="K128" s="50">
        <v>7836</v>
      </c>
      <c r="L128" s="50">
        <v>8734</v>
      </c>
      <c r="M128" s="50">
        <v>2106</v>
      </c>
      <c r="N128" s="50">
        <f t="shared" si="34"/>
        <v>38274</v>
      </c>
    </row>
    <row r="129" spans="1:14" x14ac:dyDescent="0.3">
      <c r="A129" s="49" t="s">
        <v>14</v>
      </c>
      <c r="B129" s="50">
        <v>1426</v>
      </c>
      <c r="C129" s="50">
        <v>13627</v>
      </c>
      <c r="D129" s="50">
        <v>26880</v>
      </c>
      <c r="E129" s="50">
        <v>2178</v>
      </c>
      <c r="F129" s="50">
        <v>0</v>
      </c>
      <c r="G129" s="50">
        <v>44111</v>
      </c>
      <c r="H129" s="49" t="s">
        <v>14</v>
      </c>
      <c r="I129" s="50">
        <v>5672</v>
      </c>
      <c r="J129" s="50">
        <v>20443</v>
      </c>
      <c r="K129" s="50">
        <v>12142</v>
      </c>
      <c r="L129" s="50">
        <v>12321</v>
      </c>
      <c r="M129" s="50">
        <v>2942</v>
      </c>
      <c r="N129" s="50">
        <f t="shared" si="34"/>
        <v>53520</v>
      </c>
    </row>
    <row r="130" spans="1:14" x14ac:dyDescent="0.3">
      <c r="A130" s="49" t="s">
        <v>15</v>
      </c>
      <c r="B130" s="50">
        <v>1356</v>
      </c>
      <c r="C130" s="50">
        <v>13713</v>
      </c>
      <c r="D130" s="50">
        <v>29205</v>
      </c>
      <c r="E130" s="50">
        <v>2070</v>
      </c>
      <c r="F130" s="50">
        <v>0</v>
      </c>
      <c r="G130" s="50">
        <v>46344</v>
      </c>
      <c r="H130" s="49" t="s">
        <v>15</v>
      </c>
      <c r="I130" s="50">
        <v>4600</v>
      </c>
      <c r="J130" s="50">
        <v>18188</v>
      </c>
      <c r="K130" s="50">
        <v>11207</v>
      </c>
      <c r="L130" s="50">
        <v>10938</v>
      </c>
      <c r="M130" s="50">
        <v>2931</v>
      </c>
      <c r="N130" s="50">
        <f t="shared" si="34"/>
        <v>47864</v>
      </c>
    </row>
    <row r="131" spans="1:14" x14ac:dyDescent="0.3">
      <c r="A131" s="49" t="s">
        <v>16</v>
      </c>
      <c r="B131" s="50">
        <v>1109</v>
      </c>
      <c r="C131" s="50">
        <v>11038</v>
      </c>
      <c r="D131" s="50">
        <v>21149</v>
      </c>
      <c r="E131" s="50">
        <v>1517</v>
      </c>
      <c r="F131" s="50">
        <v>0</v>
      </c>
      <c r="G131" s="50">
        <v>34813</v>
      </c>
      <c r="H131" s="49" t="s">
        <v>16</v>
      </c>
      <c r="I131" s="50">
        <v>2927</v>
      </c>
      <c r="J131" s="50">
        <v>14979</v>
      </c>
      <c r="K131" s="50">
        <v>7147</v>
      </c>
      <c r="L131" s="50">
        <v>8406</v>
      </c>
      <c r="M131" s="50">
        <v>2067</v>
      </c>
      <c r="N131" s="50">
        <f t="shared" si="34"/>
        <v>35526</v>
      </c>
    </row>
    <row r="132" spans="1:14" x14ac:dyDescent="0.3">
      <c r="A132" s="49" t="s">
        <v>17</v>
      </c>
      <c r="B132" s="50">
        <v>286</v>
      </c>
      <c r="C132" s="50">
        <v>1649</v>
      </c>
      <c r="D132" s="50">
        <v>2858</v>
      </c>
      <c r="E132" s="50">
        <v>325</v>
      </c>
      <c r="F132" s="50">
        <v>0</v>
      </c>
      <c r="G132" s="50">
        <v>5118</v>
      </c>
      <c r="H132" s="49" t="s">
        <v>17</v>
      </c>
      <c r="I132" s="50">
        <v>2528</v>
      </c>
      <c r="J132" s="50">
        <v>13359</v>
      </c>
      <c r="K132" s="50">
        <v>5738</v>
      </c>
      <c r="L132" s="50">
        <v>7532</v>
      </c>
      <c r="M132" s="50">
        <v>1258</v>
      </c>
      <c r="N132" s="50">
        <f t="shared" si="34"/>
        <v>30415</v>
      </c>
    </row>
    <row r="133" spans="1:14" x14ac:dyDescent="0.3">
      <c r="A133" s="49" t="s">
        <v>18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49" t="s">
        <v>18</v>
      </c>
      <c r="I133" s="50">
        <v>2293</v>
      </c>
      <c r="J133" s="50">
        <v>10747</v>
      </c>
      <c r="K133" s="50">
        <v>4649</v>
      </c>
      <c r="L133" s="50">
        <v>6500</v>
      </c>
      <c r="M133" s="50">
        <v>730</v>
      </c>
      <c r="N133" s="50">
        <f t="shared" si="34"/>
        <v>24919</v>
      </c>
    </row>
    <row r="134" spans="1:14" x14ac:dyDescent="0.3">
      <c r="A134" s="49" t="s">
        <v>19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49" t="s">
        <v>19</v>
      </c>
      <c r="I134" s="50">
        <v>2471</v>
      </c>
      <c r="J134" s="50">
        <v>10539</v>
      </c>
      <c r="K134" s="50">
        <v>4586</v>
      </c>
      <c r="L134" s="50">
        <v>6168</v>
      </c>
      <c r="M134" s="50">
        <v>931</v>
      </c>
      <c r="N134" s="50">
        <f t="shared" si="34"/>
        <v>24695</v>
      </c>
    </row>
    <row r="135" spans="1:14" s="114" customFormat="1" ht="17.100000000000001" customHeight="1" x14ac:dyDescent="0.3">
      <c r="A135" s="107">
        <v>2010</v>
      </c>
      <c r="B135" s="121">
        <f>SUM(B136:B147)</f>
        <v>5328</v>
      </c>
      <c r="C135" s="121">
        <f t="shared" ref="C135:G135" si="35">SUM(C136:C147)</f>
        <v>60882</v>
      </c>
      <c r="D135" s="121">
        <f t="shared" si="35"/>
        <v>108882</v>
      </c>
      <c r="E135" s="121">
        <f t="shared" si="35"/>
        <v>12090</v>
      </c>
      <c r="F135" s="121">
        <f t="shared" si="35"/>
        <v>0</v>
      </c>
      <c r="G135" s="121">
        <f t="shared" si="35"/>
        <v>187182</v>
      </c>
      <c r="H135" s="107">
        <v>2010</v>
      </c>
      <c r="I135" s="121">
        <f>SUM(I136:I147)</f>
        <v>48184</v>
      </c>
      <c r="J135" s="121">
        <f t="shared" ref="J135:N135" si="36">SUM(J136:J147)</f>
        <v>188384</v>
      </c>
      <c r="K135" s="121">
        <f t="shared" si="36"/>
        <v>94025</v>
      </c>
      <c r="L135" s="121">
        <f t="shared" si="36"/>
        <v>116422</v>
      </c>
      <c r="M135" s="121">
        <f t="shared" si="36"/>
        <v>12419</v>
      </c>
      <c r="N135" s="121">
        <f t="shared" si="36"/>
        <v>459434</v>
      </c>
    </row>
    <row r="136" spans="1:14" x14ac:dyDescent="0.3">
      <c r="A136" s="49" t="s">
        <v>8</v>
      </c>
      <c r="B136" s="50">
        <v>0</v>
      </c>
      <c r="C136" s="50">
        <v>85</v>
      </c>
      <c r="D136" s="50">
        <v>0</v>
      </c>
      <c r="E136" s="50">
        <v>126</v>
      </c>
      <c r="F136" s="50">
        <v>0</v>
      </c>
      <c r="G136" s="50">
        <v>211</v>
      </c>
      <c r="H136" s="49" t="s">
        <v>8</v>
      </c>
      <c r="I136" s="50">
        <v>4167</v>
      </c>
      <c r="J136" s="50">
        <v>16073</v>
      </c>
      <c r="K136" s="50">
        <v>7190</v>
      </c>
      <c r="L136" s="50">
        <v>9072</v>
      </c>
      <c r="M136" s="50">
        <v>544</v>
      </c>
      <c r="N136" s="50">
        <f>SUM(I136:M136)</f>
        <v>37046</v>
      </c>
    </row>
    <row r="137" spans="1:14" x14ac:dyDescent="0.3">
      <c r="A137" s="49" t="s">
        <v>9</v>
      </c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49" t="s">
        <v>9</v>
      </c>
      <c r="I137" s="50">
        <v>3891</v>
      </c>
      <c r="J137" s="50">
        <v>14267</v>
      </c>
      <c r="K137" s="50">
        <v>5855</v>
      </c>
      <c r="L137" s="50">
        <v>8314</v>
      </c>
      <c r="M137" s="50">
        <v>468</v>
      </c>
      <c r="N137" s="50">
        <f t="shared" ref="N137:N147" si="37">SUM(I137:M137)</f>
        <v>32795</v>
      </c>
    </row>
    <row r="138" spans="1:14" x14ac:dyDescent="0.3">
      <c r="A138" s="49" t="s">
        <v>10</v>
      </c>
      <c r="B138" s="50">
        <v>0</v>
      </c>
      <c r="C138" s="50">
        <v>3</v>
      </c>
      <c r="D138" s="50">
        <v>0</v>
      </c>
      <c r="E138" s="50">
        <v>0</v>
      </c>
      <c r="F138" s="50">
        <v>0</v>
      </c>
      <c r="G138" s="50">
        <v>3</v>
      </c>
      <c r="H138" s="49" t="s">
        <v>10</v>
      </c>
      <c r="I138" s="50">
        <v>3956</v>
      </c>
      <c r="J138" s="50">
        <v>15929</v>
      </c>
      <c r="K138" s="50">
        <v>6901</v>
      </c>
      <c r="L138" s="50">
        <v>9190</v>
      </c>
      <c r="M138" s="50">
        <v>520</v>
      </c>
      <c r="N138" s="50">
        <f t="shared" si="37"/>
        <v>36496</v>
      </c>
    </row>
    <row r="139" spans="1:14" x14ac:dyDescent="0.3">
      <c r="A139" s="49" t="s">
        <v>11</v>
      </c>
      <c r="B139" s="50">
        <v>0</v>
      </c>
      <c r="C139" s="50">
        <v>1219</v>
      </c>
      <c r="D139" s="50">
        <v>751</v>
      </c>
      <c r="E139" s="50">
        <v>102</v>
      </c>
      <c r="F139" s="50">
        <v>0</v>
      </c>
      <c r="G139" s="50">
        <v>2072</v>
      </c>
      <c r="H139" s="49" t="s">
        <v>11</v>
      </c>
      <c r="I139" s="50">
        <v>3574</v>
      </c>
      <c r="J139" s="50">
        <v>16721</v>
      </c>
      <c r="K139" s="50">
        <v>7862</v>
      </c>
      <c r="L139" s="50">
        <v>9315</v>
      </c>
      <c r="M139" s="50">
        <v>774</v>
      </c>
      <c r="N139" s="50">
        <f t="shared" si="37"/>
        <v>38246</v>
      </c>
    </row>
    <row r="140" spans="1:14" x14ac:dyDescent="0.3">
      <c r="A140" s="49" t="s">
        <v>12</v>
      </c>
      <c r="B140" s="50">
        <v>464</v>
      </c>
      <c r="C140" s="50">
        <v>8523</v>
      </c>
      <c r="D140" s="50">
        <v>14815</v>
      </c>
      <c r="E140" s="50">
        <v>1986</v>
      </c>
      <c r="F140" s="50">
        <v>0</v>
      </c>
      <c r="G140" s="50">
        <v>25788</v>
      </c>
      <c r="H140" s="49" t="s">
        <v>12</v>
      </c>
      <c r="I140" s="50">
        <v>3786</v>
      </c>
      <c r="J140" s="50">
        <v>15249</v>
      </c>
      <c r="K140" s="50">
        <v>7650</v>
      </c>
      <c r="L140" s="50">
        <v>8484</v>
      </c>
      <c r="M140" s="50">
        <v>856</v>
      </c>
      <c r="N140" s="50">
        <f t="shared" si="37"/>
        <v>36025</v>
      </c>
    </row>
    <row r="141" spans="1:14" x14ac:dyDescent="0.3">
      <c r="A141" s="49" t="s">
        <v>13</v>
      </c>
      <c r="B141" s="50">
        <v>1149</v>
      </c>
      <c r="C141" s="50">
        <v>11066</v>
      </c>
      <c r="D141" s="50">
        <v>20867</v>
      </c>
      <c r="E141" s="50">
        <v>2165</v>
      </c>
      <c r="F141" s="50">
        <v>0</v>
      </c>
      <c r="G141" s="50">
        <v>35247</v>
      </c>
      <c r="H141" s="49" t="s">
        <v>13</v>
      </c>
      <c r="I141" s="50">
        <v>4786</v>
      </c>
      <c r="J141" s="50">
        <v>16773</v>
      </c>
      <c r="K141" s="50">
        <v>9064</v>
      </c>
      <c r="L141" s="50">
        <v>9639</v>
      </c>
      <c r="M141" s="50">
        <v>1057</v>
      </c>
      <c r="N141" s="50">
        <f t="shared" si="37"/>
        <v>41319</v>
      </c>
    </row>
    <row r="142" spans="1:14" x14ac:dyDescent="0.3">
      <c r="A142" s="49" t="s">
        <v>14</v>
      </c>
      <c r="B142" s="50">
        <v>1322</v>
      </c>
      <c r="C142" s="50">
        <v>14083</v>
      </c>
      <c r="D142" s="50">
        <v>24140</v>
      </c>
      <c r="E142" s="50">
        <v>2832</v>
      </c>
      <c r="F142" s="50">
        <v>0</v>
      </c>
      <c r="G142" s="50">
        <v>42377</v>
      </c>
      <c r="H142" s="49" t="s">
        <v>14</v>
      </c>
      <c r="I142" s="50">
        <v>6131</v>
      </c>
      <c r="J142" s="50">
        <v>21354</v>
      </c>
      <c r="K142" s="50">
        <v>11961</v>
      </c>
      <c r="L142" s="50">
        <v>14557</v>
      </c>
      <c r="M142" s="50">
        <v>1844</v>
      </c>
      <c r="N142" s="50">
        <f t="shared" si="37"/>
        <v>55847</v>
      </c>
    </row>
    <row r="143" spans="1:14" x14ac:dyDescent="0.3">
      <c r="A143" s="49" t="s">
        <v>15</v>
      </c>
      <c r="B143" s="50">
        <v>1045</v>
      </c>
      <c r="C143" s="50">
        <v>13815</v>
      </c>
      <c r="D143" s="50">
        <v>25718</v>
      </c>
      <c r="E143" s="50">
        <v>2727</v>
      </c>
      <c r="F143" s="50">
        <v>0</v>
      </c>
      <c r="G143" s="50">
        <v>43305</v>
      </c>
      <c r="H143" s="49" t="s">
        <v>15</v>
      </c>
      <c r="I143" s="50">
        <v>4703</v>
      </c>
      <c r="J143" s="50">
        <v>18386</v>
      </c>
      <c r="K143" s="50">
        <v>11528</v>
      </c>
      <c r="L143" s="50">
        <v>13809</v>
      </c>
      <c r="M143" s="50">
        <v>1869</v>
      </c>
      <c r="N143" s="50">
        <f t="shared" si="37"/>
        <v>50295</v>
      </c>
    </row>
    <row r="144" spans="1:14" x14ac:dyDescent="0.3">
      <c r="A144" s="49" t="s">
        <v>16</v>
      </c>
      <c r="B144" s="50">
        <v>1121</v>
      </c>
      <c r="C144" s="50">
        <v>10766</v>
      </c>
      <c r="D144" s="50">
        <v>19705</v>
      </c>
      <c r="E144" s="50">
        <v>1859</v>
      </c>
      <c r="F144" s="50">
        <v>0</v>
      </c>
      <c r="G144" s="50">
        <v>33451</v>
      </c>
      <c r="H144" s="49" t="s">
        <v>16</v>
      </c>
      <c r="I144" s="50">
        <v>3360</v>
      </c>
      <c r="J144" s="50">
        <v>15460</v>
      </c>
      <c r="K144" s="50">
        <v>7994</v>
      </c>
      <c r="L144" s="50">
        <v>9204</v>
      </c>
      <c r="M144" s="50">
        <v>1589</v>
      </c>
      <c r="N144" s="50">
        <f t="shared" si="37"/>
        <v>37607</v>
      </c>
    </row>
    <row r="145" spans="1:14" x14ac:dyDescent="0.3">
      <c r="A145" s="49" t="s">
        <v>17</v>
      </c>
      <c r="B145" s="50">
        <v>227</v>
      </c>
      <c r="C145" s="50">
        <v>1322</v>
      </c>
      <c r="D145" s="50">
        <v>2886</v>
      </c>
      <c r="E145" s="50">
        <v>293</v>
      </c>
      <c r="F145" s="50">
        <v>0</v>
      </c>
      <c r="G145" s="50">
        <v>4728</v>
      </c>
      <c r="H145" s="49" t="s">
        <v>17</v>
      </c>
      <c r="I145" s="50">
        <v>3163</v>
      </c>
      <c r="J145" s="50">
        <v>13091</v>
      </c>
      <c r="K145" s="50">
        <v>6315</v>
      </c>
      <c r="L145" s="50">
        <v>7952</v>
      </c>
      <c r="M145" s="50">
        <v>1042</v>
      </c>
      <c r="N145" s="50">
        <f t="shared" si="37"/>
        <v>31563</v>
      </c>
    </row>
    <row r="146" spans="1:14" x14ac:dyDescent="0.3">
      <c r="A146" s="49" t="s">
        <v>18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49" t="s">
        <v>18</v>
      </c>
      <c r="I146" s="50">
        <v>3600</v>
      </c>
      <c r="J146" s="50">
        <v>13440</v>
      </c>
      <c r="K146" s="50">
        <v>6163</v>
      </c>
      <c r="L146" s="50">
        <v>8829</v>
      </c>
      <c r="M146" s="50">
        <v>1034</v>
      </c>
      <c r="N146" s="50">
        <f t="shared" si="37"/>
        <v>33066</v>
      </c>
    </row>
    <row r="147" spans="1:14" x14ac:dyDescent="0.3">
      <c r="A147" s="49" t="s">
        <v>19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49" t="s">
        <v>19</v>
      </c>
      <c r="I147" s="50">
        <v>3067</v>
      </c>
      <c r="J147" s="50">
        <v>11641</v>
      </c>
      <c r="K147" s="50">
        <v>5542</v>
      </c>
      <c r="L147" s="50">
        <v>8057</v>
      </c>
      <c r="M147" s="50">
        <v>822</v>
      </c>
      <c r="N147" s="50">
        <f t="shared" si="37"/>
        <v>29129</v>
      </c>
    </row>
    <row r="148" spans="1:14" ht="15" customHeight="1" x14ac:dyDescent="0.3">
      <c r="A148" s="176" t="s">
        <v>150</v>
      </c>
      <c r="B148" s="176"/>
      <c r="C148" s="176"/>
      <c r="D148" s="176"/>
      <c r="E148" s="123"/>
      <c r="F148" s="123"/>
      <c r="G148" s="123"/>
      <c r="H148" s="175"/>
      <c r="I148" s="175"/>
      <c r="J148" s="175"/>
      <c r="K148" s="175"/>
      <c r="L148" s="175"/>
      <c r="M148" s="175"/>
      <c r="N148" s="175"/>
    </row>
    <row r="149" spans="1:14" ht="7.5" customHeight="1" x14ac:dyDescent="0.3">
      <c r="A149" s="123"/>
      <c r="B149" s="123"/>
      <c r="C149" s="123"/>
      <c r="D149" s="123"/>
      <c r="E149" s="123"/>
      <c r="F149" s="123"/>
      <c r="G149" s="123"/>
      <c r="H149" s="175"/>
      <c r="I149" s="175"/>
      <c r="J149" s="175"/>
      <c r="K149" s="175"/>
      <c r="L149" s="175"/>
      <c r="M149" s="175"/>
      <c r="N149" s="175"/>
    </row>
  </sheetData>
  <mergeCells count="4">
    <mergeCell ref="H148:N149"/>
    <mergeCell ref="A148:D148"/>
    <mergeCell ref="H3:N3"/>
    <mergeCell ref="A3:G3"/>
  </mergeCells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13" man="1"/>
    <brk id="95" max="13" man="1"/>
    <brk id="121" max="13" man="1"/>
  </rowBreaks>
  <colBreaks count="1" manualBreakCount="1">
    <brk id="7" max="1048575" man="1"/>
  </colBreaks>
  <ignoredErrors>
    <ignoredError sqref="G31 N31 G44 N44 G18 N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G118"/>
  <sheetViews>
    <sheetView showGridLines="0" zoomScaleNormal="100" workbookViewId="0">
      <selection activeCell="E18" sqref="E18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8.44140625" customWidth="1"/>
    <col min="4" max="5" width="24.6640625" bestFit="1" customWidth="1"/>
    <col min="6" max="6" width="18" bestFit="1" customWidth="1"/>
  </cols>
  <sheetData>
    <row r="2" spans="1:6" x14ac:dyDescent="0.3">
      <c r="A2" s="184" t="s">
        <v>159</v>
      </c>
      <c r="B2" s="185"/>
      <c r="C2" s="185"/>
      <c r="D2" s="185"/>
      <c r="E2" s="185"/>
      <c r="F2" s="185"/>
    </row>
    <row r="3" spans="1:6" ht="27" customHeight="1" x14ac:dyDescent="0.3">
      <c r="A3" s="124"/>
      <c r="B3" s="19"/>
      <c r="C3" s="19"/>
      <c r="D3" s="20" t="s">
        <v>21</v>
      </c>
      <c r="E3" s="20" t="s">
        <v>22</v>
      </c>
      <c r="F3" s="20" t="s">
        <v>23</v>
      </c>
    </row>
    <row r="4" spans="1:6" ht="26.25" customHeight="1" thickBot="1" x14ac:dyDescent="0.35">
      <c r="A4" s="125" t="s">
        <v>20</v>
      </c>
      <c r="B4" s="21" t="s">
        <v>75</v>
      </c>
      <c r="C4" s="22" t="s">
        <v>31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82">
        <v>2019</v>
      </c>
      <c r="B5" s="178" t="s">
        <v>66</v>
      </c>
      <c r="C5" s="24" t="s">
        <v>32</v>
      </c>
      <c r="D5" s="25">
        <v>15721</v>
      </c>
      <c r="E5" s="26">
        <v>16552</v>
      </c>
      <c r="F5" s="27">
        <f>SUM(D5:E5)</f>
        <v>32273</v>
      </c>
    </row>
    <row r="6" spans="1:6" ht="15" customHeight="1" x14ac:dyDescent="0.3">
      <c r="A6" s="179"/>
      <c r="B6" s="179"/>
      <c r="C6" s="28" t="s">
        <v>33</v>
      </c>
      <c r="D6" s="29">
        <v>58871</v>
      </c>
      <c r="E6" s="30">
        <v>55824</v>
      </c>
      <c r="F6" s="31">
        <f t="shared" ref="F6:F21" si="0">SUM(D6:E6)</f>
        <v>114695</v>
      </c>
    </row>
    <row r="7" spans="1:6" ht="15" customHeight="1" x14ac:dyDescent="0.3">
      <c r="A7" s="179"/>
      <c r="B7" s="180"/>
      <c r="C7" s="32" t="s">
        <v>45</v>
      </c>
      <c r="D7" s="33">
        <v>0</v>
      </c>
      <c r="E7" s="34">
        <v>0</v>
      </c>
      <c r="F7" s="35">
        <f t="shared" si="0"/>
        <v>0</v>
      </c>
    </row>
    <row r="8" spans="1:6" ht="15" customHeight="1" x14ac:dyDescent="0.3">
      <c r="A8" s="179"/>
      <c r="B8" s="36" t="s">
        <v>27</v>
      </c>
      <c r="C8" s="32" t="s">
        <v>34</v>
      </c>
      <c r="D8" s="33">
        <v>158305</v>
      </c>
      <c r="E8" s="34">
        <v>168867</v>
      </c>
      <c r="F8" s="35">
        <f t="shared" si="0"/>
        <v>327172</v>
      </c>
    </row>
    <row r="9" spans="1:6" ht="15" customHeight="1" x14ac:dyDescent="0.3">
      <c r="A9" s="179"/>
      <c r="B9" s="181" t="s">
        <v>29</v>
      </c>
      <c r="C9" s="37" t="s">
        <v>35</v>
      </c>
      <c r="D9" s="38">
        <v>33429</v>
      </c>
      <c r="E9" s="39">
        <v>35948</v>
      </c>
      <c r="F9" s="40">
        <f t="shared" si="0"/>
        <v>69377</v>
      </c>
    </row>
    <row r="10" spans="1:6" ht="15" customHeight="1" x14ac:dyDescent="0.3">
      <c r="A10" s="179"/>
      <c r="B10" s="179"/>
      <c r="C10" s="28" t="s">
        <v>42</v>
      </c>
      <c r="D10" s="29">
        <v>8739</v>
      </c>
      <c r="E10" s="30">
        <v>10025</v>
      </c>
      <c r="F10" s="31">
        <f t="shared" si="0"/>
        <v>18764</v>
      </c>
    </row>
    <row r="11" spans="1:6" ht="15" customHeight="1" x14ac:dyDescent="0.3">
      <c r="A11" s="179"/>
      <c r="B11" s="179"/>
      <c r="C11" s="28" t="s">
        <v>151</v>
      </c>
      <c r="D11" s="29">
        <v>0</v>
      </c>
      <c r="E11" s="30">
        <v>0</v>
      </c>
      <c r="F11" s="31">
        <f t="shared" si="0"/>
        <v>0</v>
      </c>
    </row>
    <row r="12" spans="1:6" ht="15" customHeight="1" x14ac:dyDescent="0.3">
      <c r="A12" s="179"/>
      <c r="B12" s="179"/>
      <c r="C12" s="28" t="s">
        <v>43</v>
      </c>
      <c r="D12" s="29">
        <v>46411</v>
      </c>
      <c r="E12" s="30">
        <v>45227</v>
      </c>
      <c r="F12" s="31">
        <f t="shared" si="0"/>
        <v>91638</v>
      </c>
    </row>
    <row r="13" spans="1:6" ht="15" customHeight="1" x14ac:dyDescent="0.3">
      <c r="A13" s="179"/>
      <c r="B13" s="180"/>
      <c r="C13" s="32" t="s">
        <v>44</v>
      </c>
      <c r="D13" s="33">
        <v>17181</v>
      </c>
      <c r="E13" s="34">
        <v>16893</v>
      </c>
      <c r="F13" s="35">
        <f t="shared" si="0"/>
        <v>34074</v>
      </c>
    </row>
    <row r="14" spans="1:6" ht="15" customHeight="1" x14ac:dyDescent="0.3">
      <c r="A14" s="179"/>
      <c r="B14" s="181" t="s">
        <v>28</v>
      </c>
      <c r="C14" s="37" t="s">
        <v>36</v>
      </c>
      <c r="D14" s="38">
        <v>100316</v>
      </c>
      <c r="E14" s="39">
        <v>99169</v>
      </c>
      <c r="F14" s="40">
        <f t="shared" si="0"/>
        <v>199485</v>
      </c>
    </row>
    <row r="15" spans="1:6" ht="15" customHeight="1" x14ac:dyDescent="0.3">
      <c r="A15" s="179"/>
      <c r="B15" s="180"/>
      <c r="C15" s="32" t="s">
        <v>38</v>
      </c>
      <c r="D15" s="33">
        <v>7220</v>
      </c>
      <c r="E15" s="34">
        <v>7195</v>
      </c>
      <c r="F15" s="35">
        <f t="shared" si="0"/>
        <v>14415</v>
      </c>
    </row>
    <row r="16" spans="1:6" ht="15" customHeight="1" x14ac:dyDescent="0.3">
      <c r="A16" s="179"/>
      <c r="B16" s="181" t="s">
        <v>30</v>
      </c>
      <c r="C16" s="28" t="s">
        <v>30</v>
      </c>
      <c r="D16" s="29">
        <v>151248</v>
      </c>
      <c r="E16" s="30">
        <v>156722</v>
      </c>
      <c r="F16" s="31">
        <f t="shared" si="0"/>
        <v>307970</v>
      </c>
    </row>
    <row r="17" spans="1:6" ht="15" customHeight="1" x14ac:dyDescent="0.3">
      <c r="A17" s="179"/>
      <c r="B17" s="179"/>
      <c r="C17" s="28" t="s">
        <v>152</v>
      </c>
      <c r="D17" s="29">
        <v>1834</v>
      </c>
      <c r="E17" s="30">
        <v>1916</v>
      </c>
      <c r="F17" s="31">
        <f t="shared" si="0"/>
        <v>3750</v>
      </c>
    </row>
    <row r="18" spans="1:6" ht="15" customHeight="1" x14ac:dyDescent="0.3">
      <c r="A18" s="179"/>
      <c r="B18" s="179"/>
      <c r="C18" s="28" t="s">
        <v>39</v>
      </c>
      <c r="D18" s="29">
        <v>8337</v>
      </c>
      <c r="E18" s="30">
        <v>5830</v>
      </c>
      <c r="F18" s="31">
        <f t="shared" si="0"/>
        <v>14167</v>
      </c>
    </row>
    <row r="19" spans="1:6" ht="15" customHeight="1" x14ac:dyDescent="0.3">
      <c r="A19" s="179"/>
      <c r="B19" s="179"/>
      <c r="C19" s="28" t="s">
        <v>40</v>
      </c>
      <c r="D19" s="29">
        <v>19457</v>
      </c>
      <c r="E19" s="30">
        <v>18380</v>
      </c>
      <c r="F19" s="31">
        <f t="shared" si="0"/>
        <v>37837</v>
      </c>
    </row>
    <row r="20" spans="1:6" ht="15" customHeight="1" x14ac:dyDescent="0.3">
      <c r="A20" s="179"/>
      <c r="B20" s="180"/>
      <c r="C20" s="32" t="s">
        <v>41</v>
      </c>
      <c r="D20" s="33">
        <v>8222</v>
      </c>
      <c r="E20" s="34">
        <v>8180</v>
      </c>
      <c r="F20" s="35">
        <f t="shared" si="0"/>
        <v>16402</v>
      </c>
    </row>
    <row r="21" spans="1:6" ht="15" customHeight="1" thickBot="1" x14ac:dyDescent="0.35">
      <c r="A21" s="183"/>
      <c r="B21" s="54" t="s">
        <v>37</v>
      </c>
      <c r="C21" s="41"/>
      <c r="D21" s="46">
        <f>SUM(D5:D20)</f>
        <v>635291</v>
      </c>
      <c r="E21" s="47">
        <f>SUM(E5:E20)</f>
        <v>646728</v>
      </c>
      <c r="F21" s="43">
        <f t="shared" si="0"/>
        <v>1282019</v>
      </c>
    </row>
    <row r="22" spans="1:6" ht="15" customHeight="1" x14ac:dyDescent="0.3">
      <c r="A22" s="182">
        <v>2018</v>
      </c>
      <c r="B22" s="178" t="s">
        <v>66</v>
      </c>
      <c r="C22" s="24" t="s">
        <v>32</v>
      </c>
      <c r="D22" s="25">
        <v>23049</v>
      </c>
      <c r="E22" s="26">
        <v>24036</v>
      </c>
      <c r="F22" s="27">
        <f t="shared" ref="F22:F37" si="1">SUM(D22:E22)</f>
        <v>47085</v>
      </c>
    </row>
    <row r="23" spans="1:6" ht="15" customHeight="1" x14ac:dyDescent="0.3">
      <c r="A23" s="179"/>
      <c r="B23" s="179"/>
      <c r="C23" s="28" t="s">
        <v>33</v>
      </c>
      <c r="D23" s="29">
        <v>63333</v>
      </c>
      <c r="E23" s="30">
        <v>60161</v>
      </c>
      <c r="F23" s="31">
        <f t="shared" si="1"/>
        <v>123494</v>
      </c>
    </row>
    <row r="24" spans="1:6" ht="15" customHeight="1" x14ac:dyDescent="0.3">
      <c r="A24" s="179"/>
      <c r="B24" s="180"/>
      <c r="C24" s="32" t="s">
        <v>45</v>
      </c>
      <c r="D24" s="33">
        <v>1889</v>
      </c>
      <c r="E24" s="34">
        <v>2119</v>
      </c>
      <c r="F24" s="35">
        <f t="shared" si="1"/>
        <v>4008</v>
      </c>
    </row>
    <row r="25" spans="1:6" ht="15" customHeight="1" x14ac:dyDescent="0.3">
      <c r="A25" s="179"/>
      <c r="B25" s="36" t="s">
        <v>27</v>
      </c>
      <c r="C25" s="32" t="s">
        <v>34</v>
      </c>
      <c r="D25" s="33">
        <v>183616</v>
      </c>
      <c r="E25" s="34">
        <v>187938</v>
      </c>
      <c r="F25" s="35">
        <f t="shared" si="1"/>
        <v>371554</v>
      </c>
    </row>
    <row r="26" spans="1:6" ht="15" customHeight="1" x14ac:dyDescent="0.3">
      <c r="A26" s="179"/>
      <c r="B26" s="181" t="s">
        <v>29</v>
      </c>
      <c r="C26" s="37" t="s">
        <v>35</v>
      </c>
      <c r="D26" s="38">
        <v>39738</v>
      </c>
      <c r="E26" s="39">
        <v>45523</v>
      </c>
      <c r="F26" s="40">
        <f t="shared" si="1"/>
        <v>85261</v>
      </c>
    </row>
    <row r="27" spans="1:6" ht="15" customHeight="1" x14ac:dyDescent="0.3">
      <c r="A27" s="179"/>
      <c r="B27" s="179"/>
      <c r="C27" s="28" t="s">
        <v>42</v>
      </c>
      <c r="D27" s="29">
        <v>17924</v>
      </c>
      <c r="E27" s="30">
        <v>17759</v>
      </c>
      <c r="F27" s="31">
        <f t="shared" si="1"/>
        <v>35683</v>
      </c>
    </row>
    <row r="28" spans="1:6" ht="15" customHeight="1" x14ac:dyDescent="0.3">
      <c r="A28" s="179"/>
      <c r="B28" s="179"/>
      <c r="C28" s="28" t="s">
        <v>151</v>
      </c>
      <c r="D28" s="29">
        <v>634</v>
      </c>
      <c r="E28" s="30">
        <v>971</v>
      </c>
      <c r="F28" s="31">
        <f t="shared" si="1"/>
        <v>1605</v>
      </c>
    </row>
    <row r="29" spans="1:6" ht="15" customHeight="1" x14ac:dyDescent="0.3">
      <c r="A29" s="179"/>
      <c r="B29" s="179"/>
      <c r="C29" s="28" t="s">
        <v>43</v>
      </c>
      <c r="D29" s="29">
        <v>58761</v>
      </c>
      <c r="E29" s="30">
        <v>56989</v>
      </c>
      <c r="F29" s="31">
        <f t="shared" si="1"/>
        <v>115750</v>
      </c>
    </row>
    <row r="30" spans="1:6" ht="15" customHeight="1" x14ac:dyDescent="0.3">
      <c r="A30" s="179"/>
      <c r="B30" s="180"/>
      <c r="C30" s="32" t="s">
        <v>44</v>
      </c>
      <c r="D30" s="33">
        <v>15039</v>
      </c>
      <c r="E30" s="34">
        <v>15146</v>
      </c>
      <c r="F30" s="35">
        <f t="shared" si="1"/>
        <v>30185</v>
      </c>
    </row>
    <row r="31" spans="1:6" ht="15" customHeight="1" x14ac:dyDescent="0.3">
      <c r="A31" s="179"/>
      <c r="B31" s="181" t="s">
        <v>28</v>
      </c>
      <c r="C31" s="37" t="s">
        <v>36</v>
      </c>
      <c r="D31" s="38">
        <v>104816</v>
      </c>
      <c r="E31" s="39">
        <v>100368</v>
      </c>
      <c r="F31" s="40">
        <f t="shared" si="1"/>
        <v>205184</v>
      </c>
    </row>
    <row r="32" spans="1:6" ht="15" customHeight="1" x14ac:dyDescent="0.3">
      <c r="A32" s="179"/>
      <c r="B32" s="180"/>
      <c r="C32" s="32" t="s">
        <v>38</v>
      </c>
      <c r="D32" s="33">
        <v>7231</v>
      </c>
      <c r="E32" s="34">
        <v>7364</v>
      </c>
      <c r="F32" s="35">
        <f t="shared" si="1"/>
        <v>14595</v>
      </c>
    </row>
    <row r="33" spans="1:6" ht="15" customHeight="1" x14ac:dyDescent="0.3">
      <c r="A33" s="179"/>
      <c r="B33" s="181" t="s">
        <v>30</v>
      </c>
      <c r="C33" s="28" t="s">
        <v>30</v>
      </c>
      <c r="D33" s="29">
        <v>177177</v>
      </c>
      <c r="E33" s="30">
        <v>175394</v>
      </c>
      <c r="F33" s="31">
        <f t="shared" si="1"/>
        <v>352571</v>
      </c>
    </row>
    <row r="34" spans="1:6" ht="15" customHeight="1" x14ac:dyDescent="0.3">
      <c r="A34" s="179"/>
      <c r="B34" s="179"/>
      <c r="C34" s="28" t="s">
        <v>152</v>
      </c>
      <c r="D34" s="29">
        <v>2543</v>
      </c>
      <c r="E34" s="30">
        <v>2470</v>
      </c>
      <c r="F34" s="31">
        <f t="shared" si="1"/>
        <v>5013</v>
      </c>
    </row>
    <row r="35" spans="1:6" ht="15" customHeight="1" x14ac:dyDescent="0.3">
      <c r="A35" s="179"/>
      <c r="B35" s="179"/>
      <c r="C35" s="28" t="s">
        <v>39</v>
      </c>
      <c r="D35" s="29">
        <v>1522</v>
      </c>
      <c r="E35" s="30">
        <v>551</v>
      </c>
      <c r="F35" s="31">
        <f t="shared" si="1"/>
        <v>2073</v>
      </c>
    </row>
    <row r="36" spans="1:6" ht="15" customHeight="1" x14ac:dyDescent="0.3">
      <c r="A36" s="179"/>
      <c r="B36" s="179"/>
      <c r="C36" s="28" t="s">
        <v>40</v>
      </c>
      <c r="D36" s="29">
        <v>17359</v>
      </c>
      <c r="E36" s="30">
        <v>16814</v>
      </c>
      <c r="F36" s="31">
        <f t="shared" si="1"/>
        <v>34173</v>
      </c>
    </row>
    <row r="37" spans="1:6" ht="15" customHeight="1" x14ac:dyDescent="0.3">
      <c r="A37" s="179"/>
      <c r="B37" s="180"/>
      <c r="C37" s="32" t="s">
        <v>41</v>
      </c>
      <c r="D37" s="33">
        <v>9983</v>
      </c>
      <c r="E37" s="34">
        <v>8877</v>
      </c>
      <c r="F37" s="35">
        <f t="shared" si="1"/>
        <v>18860</v>
      </c>
    </row>
    <row r="38" spans="1:6" ht="15" customHeight="1" thickBot="1" x14ac:dyDescent="0.35">
      <c r="A38" s="183"/>
      <c r="B38" s="54" t="s">
        <v>37</v>
      </c>
      <c r="C38" s="41"/>
      <c r="D38" s="46">
        <f>SUM(D22:D37)</f>
        <v>724614</v>
      </c>
      <c r="E38" s="47">
        <f>SUM(E22:E37)</f>
        <v>722480</v>
      </c>
      <c r="F38" s="43">
        <f>SUM(F22:F37)</f>
        <v>1447094</v>
      </c>
    </row>
    <row r="39" spans="1:6" ht="15" customHeight="1" x14ac:dyDescent="0.3">
      <c r="A39" s="182">
        <v>2017</v>
      </c>
      <c r="B39" s="178" t="s">
        <v>66</v>
      </c>
      <c r="C39" s="24" t="s">
        <v>32</v>
      </c>
      <c r="D39" s="25">
        <v>34236</v>
      </c>
      <c r="E39" s="26">
        <v>32505</v>
      </c>
      <c r="F39" s="27">
        <f t="shared" ref="F39:F54" si="2">SUM(D39:E39)</f>
        <v>66741</v>
      </c>
    </row>
    <row r="40" spans="1:6" ht="15" customHeight="1" x14ac:dyDescent="0.3">
      <c r="A40" s="179"/>
      <c r="B40" s="179"/>
      <c r="C40" s="28" t="s">
        <v>33</v>
      </c>
      <c r="D40" s="29">
        <v>53603</v>
      </c>
      <c r="E40" s="30">
        <v>52805</v>
      </c>
      <c r="F40" s="31">
        <f t="shared" si="2"/>
        <v>106408</v>
      </c>
    </row>
    <row r="41" spans="1:6" ht="15" customHeight="1" x14ac:dyDescent="0.3">
      <c r="A41" s="179"/>
      <c r="B41" s="180"/>
      <c r="C41" s="32" t="s">
        <v>45</v>
      </c>
      <c r="D41" s="33">
        <v>1715</v>
      </c>
      <c r="E41" s="34">
        <v>2622</v>
      </c>
      <c r="F41" s="35">
        <f t="shared" si="2"/>
        <v>4337</v>
      </c>
    </row>
    <row r="42" spans="1:6" ht="15" customHeight="1" x14ac:dyDescent="0.3">
      <c r="A42" s="179"/>
      <c r="B42" s="36" t="s">
        <v>27</v>
      </c>
      <c r="C42" s="32" t="s">
        <v>34</v>
      </c>
      <c r="D42" s="33">
        <v>192795</v>
      </c>
      <c r="E42" s="34">
        <v>198875</v>
      </c>
      <c r="F42" s="35">
        <f t="shared" si="2"/>
        <v>391670</v>
      </c>
    </row>
    <row r="43" spans="1:6" ht="15" customHeight="1" x14ac:dyDescent="0.3">
      <c r="A43" s="179"/>
      <c r="B43" s="181" t="s">
        <v>29</v>
      </c>
      <c r="C43" s="37" t="s">
        <v>35</v>
      </c>
      <c r="D43" s="38">
        <v>35371</v>
      </c>
      <c r="E43" s="39">
        <v>36367</v>
      </c>
      <c r="F43" s="40">
        <f t="shared" si="2"/>
        <v>71738</v>
      </c>
    </row>
    <row r="44" spans="1:6" ht="15" customHeight="1" x14ac:dyDescent="0.3">
      <c r="A44" s="179"/>
      <c r="B44" s="179"/>
      <c r="C44" s="28" t="s">
        <v>42</v>
      </c>
      <c r="D44" s="29">
        <v>20128</v>
      </c>
      <c r="E44" s="30">
        <v>19664</v>
      </c>
      <c r="F44" s="31">
        <f t="shared" si="2"/>
        <v>39792</v>
      </c>
    </row>
    <row r="45" spans="1:6" ht="15" customHeight="1" x14ac:dyDescent="0.3">
      <c r="A45" s="179"/>
      <c r="B45" s="179"/>
      <c r="C45" s="28" t="s">
        <v>151</v>
      </c>
      <c r="D45" s="29">
        <v>725</v>
      </c>
      <c r="E45" s="30">
        <v>1076</v>
      </c>
      <c r="F45" s="31">
        <f t="shared" si="2"/>
        <v>1801</v>
      </c>
    </row>
    <row r="46" spans="1:6" ht="15" customHeight="1" x14ac:dyDescent="0.3">
      <c r="A46" s="179"/>
      <c r="B46" s="179"/>
      <c r="C46" s="28" t="s">
        <v>43</v>
      </c>
      <c r="D46" s="29">
        <v>65308</v>
      </c>
      <c r="E46" s="30">
        <v>64480</v>
      </c>
      <c r="F46" s="31">
        <f t="shared" si="2"/>
        <v>129788</v>
      </c>
    </row>
    <row r="47" spans="1:6" ht="15" customHeight="1" x14ac:dyDescent="0.3">
      <c r="A47" s="179"/>
      <c r="B47" s="180"/>
      <c r="C47" s="32" t="s">
        <v>44</v>
      </c>
      <c r="D47" s="33">
        <v>18037</v>
      </c>
      <c r="E47" s="34">
        <v>17579</v>
      </c>
      <c r="F47" s="35">
        <f t="shared" si="2"/>
        <v>35616</v>
      </c>
    </row>
    <row r="48" spans="1:6" ht="15" customHeight="1" x14ac:dyDescent="0.3">
      <c r="A48" s="179"/>
      <c r="B48" s="181" t="s">
        <v>28</v>
      </c>
      <c r="C48" s="37" t="s">
        <v>36</v>
      </c>
      <c r="D48" s="38">
        <v>92962</v>
      </c>
      <c r="E48" s="39">
        <v>90696</v>
      </c>
      <c r="F48" s="40">
        <f t="shared" si="2"/>
        <v>183658</v>
      </c>
    </row>
    <row r="49" spans="1:6" ht="15" customHeight="1" x14ac:dyDescent="0.3">
      <c r="A49" s="179"/>
      <c r="B49" s="180"/>
      <c r="C49" s="32" t="s">
        <v>38</v>
      </c>
      <c r="D49" s="33">
        <v>6044</v>
      </c>
      <c r="E49" s="34">
        <v>6129</v>
      </c>
      <c r="F49" s="35">
        <f t="shared" si="2"/>
        <v>12173</v>
      </c>
    </row>
    <row r="50" spans="1:6" ht="15" customHeight="1" x14ac:dyDescent="0.3">
      <c r="A50" s="179"/>
      <c r="B50" s="181" t="s">
        <v>30</v>
      </c>
      <c r="C50" s="28" t="s">
        <v>30</v>
      </c>
      <c r="D50" s="29">
        <v>187783</v>
      </c>
      <c r="E50" s="30">
        <v>181977</v>
      </c>
      <c r="F50" s="31">
        <f t="shared" si="2"/>
        <v>369760</v>
      </c>
    </row>
    <row r="51" spans="1:6" ht="15" customHeight="1" x14ac:dyDescent="0.3">
      <c r="A51" s="179"/>
      <c r="B51" s="179"/>
      <c r="C51" s="28" t="s">
        <v>152</v>
      </c>
      <c r="D51" s="29">
        <v>2443</v>
      </c>
      <c r="E51" s="30">
        <v>2300</v>
      </c>
      <c r="F51" s="31">
        <f>SUM(D51:E51)</f>
        <v>4743</v>
      </c>
    </row>
    <row r="52" spans="1:6" ht="15" customHeight="1" x14ac:dyDescent="0.3">
      <c r="A52" s="179"/>
      <c r="B52" s="179"/>
      <c r="C52" s="28" t="s">
        <v>39</v>
      </c>
      <c r="D52" s="29">
        <v>1576</v>
      </c>
      <c r="E52" s="30">
        <v>417</v>
      </c>
      <c r="F52" s="31">
        <f t="shared" si="2"/>
        <v>1993</v>
      </c>
    </row>
    <row r="53" spans="1:6" ht="15" customHeight="1" x14ac:dyDescent="0.3">
      <c r="A53" s="179"/>
      <c r="B53" s="179"/>
      <c r="C53" s="28" t="s">
        <v>40</v>
      </c>
      <c r="D53" s="29">
        <v>18873</v>
      </c>
      <c r="E53" s="30">
        <v>18136</v>
      </c>
      <c r="F53" s="31">
        <f t="shared" si="2"/>
        <v>37009</v>
      </c>
    </row>
    <row r="54" spans="1:6" ht="15" customHeight="1" x14ac:dyDescent="0.3">
      <c r="A54" s="179"/>
      <c r="B54" s="180"/>
      <c r="C54" s="32" t="s">
        <v>41</v>
      </c>
      <c r="D54" s="33">
        <v>10032</v>
      </c>
      <c r="E54" s="34">
        <v>8616</v>
      </c>
      <c r="F54" s="35">
        <f t="shared" si="2"/>
        <v>18648</v>
      </c>
    </row>
    <row r="55" spans="1:6" ht="15" customHeight="1" thickBot="1" x14ac:dyDescent="0.35">
      <c r="A55" s="183"/>
      <c r="B55" s="54" t="s">
        <v>37</v>
      </c>
      <c r="C55" s="41"/>
      <c r="D55" s="46">
        <f>SUM(D39:D54)</f>
        <v>741631</v>
      </c>
      <c r="E55" s="47">
        <f>SUM(E39:E54)</f>
        <v>734244</v>
      </c>
      <c r="F55" s="43">
        <f>SUM(F39:F54)</f>
        <v>1475875</v>
      </c>
    </row>
    <row r="56" spans="1:6" x14ac:dyDescent="0.3">
      <c r="A56" s="182">
        <v>2016</v>
      </c>
      <c r="B56" s="178" t="s">
        <v>66</v>
      </c>
      <c r="C56" s="24" t="s">
        <v>32</v>
      </c>
      <c r="D56" s="25">
        <v>40869</v>
      </c>
      <c r="E56" s="26">
        <v>38152</v>
      </c>
      <c r="F56" s="27">
        <f t="shared" ref="F56:F70" si="3">SUM(D56:E56)</f>
        <v>79021</v>
      </c>
    </row>
    <row r="57" spans="1:6" x14ac:dyDescent="0.3">
      <c r="A57" s="179"/>
      <c r="B57" s="179"/>
      <c r="C57" s="28" t="s">
        <v>33</v>
      </c>
      <c r="D57" s="29">
        <v>39808</v>
      </c>
      <c r="E57" s="30">
        <v>39839</v>
      </c>
      <c r="F57" s="31">
        <f t="shared" si="3"/>
        <v>79647</v>
      </c>
    </row>
    <row r="58" spans="1:6" x14ac:dyDescent="0.3">
      <c r="A58" s="179"/>
      <c r="B58" s="180"/>
      <c r="C58" s="32" t="s">
        <v>45</v>
      </c>
      <c r="D58" s="33">
        <v>1476</v>
      </c>
      <c r="E58" s="34">
        <v>1909</v>
      </c>
      <c r="F58" s="35">
        <f t="shared" si="3"/>
        <v>3385</v>
      </c>
    </row>
    <row r="59" spans="1:6" x14ac:dyDescent="0.3">
      <c r="A59" s="179"/>
      <c r="B59" s="36" t="s">
        <v>27</v>
      </c>
      <c r="C59" s="32" t="s">
        <v>34</v>
      </c>
      <c r="D59" s="33">
        <v>178731</v>
      </c>
      <c r="E59" s="34">
        <v>249740</v>
      </c>
      <c r="F59" s="35">
        <f t="shared" si="3"/>
        <v>428471</v>
      </c>
    </row>
    <row r="60" spans="1:6" x14ac:dyDescent="0.3">
      <c r="A60" s="179"/>
      <c r="B60" s="181" t="s">
        <v>29</v>
      </c>
      <c r="C60" s="37" t="s">
        <v>35</v>
      </c>
      <c r="D60" s="38">
        <v>39966</v>
      </c>
      <c r="E60" s="39">
        <v>46521</v>
      </c>
      <c r="F60" s="40">
        <f t="shared" si="3"/>
        <v>86487</v>
      </c>
    </row>
    <row r="61" spans="1:6" x14ac:dyDescent="0.3">
      <c r="A61" s="179"/>
      <c r="B61" s="179"/>
      <c r="C61" s="28" t="s">
        <v>42</v>
      </c>
      <c r="D61" s="29">
        <v>18578</v>
      </c>
      <c r="E61" s="30">
        <v>17851</v>
      </c>
      <c r="F61" s="31">
        <f t="shared" si="3"/>
        <v>36429</v>
      </c>
    </row>
    <row r="62" spans="1:6" x14ac:dyDescent="0.3">
      <c r="A62" s="179"/>
      <c r="B62" s="179"/>
      <c r="C62" s="28" t="s">
        <v>43</v>
      </c>
      <c r="D62" s="29">
        <v>44038</v>
      </c>
      <c r="E62" s="30">
        <v>43293</v>
      </c>
      <c r="F62" s="31">
        <f t="shared" si="3"/>
        <v>87331</v>
      </c>
    </row>
    <row r="63" spans="1:6" x14ac:dyDescent="0.3">
      <c r="A63" s="179"/>
      <c r="B63" s="180"/>
      <c r="C63" s="32" t="s">
        <v>44</v>
      </c>
      <c r="D63" s="33">
        <v>16177</v>
      </c>
      <c r="E63" s="34">
        <v>15867</v>
      </c>
      <c r="F63" s="35">
        <f t="shared" si="3"/>
        <v>32044</v>
      </c>
    </row>
    <row r="64" spans="1:6" x14ac:dyDescent="0.3">
      <c r="A64" s="179"/>
      <c r="B64" s="181" t="s">
        <v>28</v>
      </c>
      <c r="C64" s="37" t="s">
        <v>36</v>
      </c>
      <c r="D64" s="38">
        <v>100381</v>
      </c>
      <c r="E64" s="39">
        <v>81736</v>
      </c>
      <c r="F64" s="40">
        <f t="shared" si="3"/>
        <v>182117</v>
      </c>
    </row>
    <row r="65" spans="1:6" x14ac:dyDescent="0.3">
      <c r="A65" s="179"/>
      <c r="B65" s="180"/>
      <c r="C65" s="32" t="s">
        <v>38</v>
      </c>
      <c r="D65" s="33">
        <v>7028</v>
      </c>
      <c r="E65" s="34">
        <v>6281</v>
      </c>
      <c r="F65" s="35">
        <f t="shared" si="3"/>
        <v>13309</v>
      </c>
    </row>
    <row r="66" spans="1:6" x14ac:dyDescent="0.3">
      <c r="A66" s="179"/>
      <c r="B66" s="181" t="s">
        <v>30</v>
      </c>
      <c r="C66" s="28" t="s">
        <v>30</v>
      </c>
      <c r="D66" s="29">
        <v>186056</v>
      </c>
      <c r="E66" s="30">
        <v>199205</v>
      </c>
      <c r="F66" s="31">
        <f t="shared" si="3"/>
        <v>385261</v>
      </c>
    </row>
    <row r="67" spans="1:6" x14ac:dyDescent="0.3">
      <c r="A67" s="179"/>
      <c r="B67" s="179"/>
      <c r="C67" s="28" t="s">
        <v>152</v>
      </c>
      <c r="D67" s="29">
        <v>981</v>
      </c>
      <c r="E67" s="30">
        <v>1225</v>
      </c>
      <c r="F67" s="31">
        <f t="shared" si="3"/>
        <v>2206</v>
      </c>
    </row>
    <row r="68" spans="1:6" x14ac:dyDescent="0.3">
      <c r="A68" s="179"/>
      <c r="B68" s="179"/>
      <c r="C68" s="28" t="s">
        <v>39</v>
      </c>
      <c r="D68" s="29">
        <v>3056</v>
      </c>
      <c r="E68" s="30">
        <v>4034</v>
      </c>
      <c r="F68" s="31">
        <f t="shared" si="3"/>
        <v>7090</v>
      </c>
    </row>
    <row r="69" spans="1:6" x14ac:dyDescent="0.3">
      <c r="A69" s="179"/>
      <c r="B69" s="179"/>
      <c r="C69" s="28" t="s">
        <v>40</v>
      </c>
      <c r="D69" s="29">
        <v>19463</v>
      </c>
      <c r="E69" s="30">
        <v>18633</v>
      </c>
      <c r="F69" s="31">
        <f t="shared" si="3"/>
        <v>38096</v>
      </c>
    </row>
    <row r="70" spans="1:6" x14ac:dyDescent="0.3">
      <c r="A70" s="179"/>
      <c r="B70" s="180"/>
      <c r="C70" s="32" t="s">
        <v>41</v>
      </c>
      <c r="D70" s="33">
        <v>7207</v>
      </c>
      <c r="E70" s="34">
        <v>7498</v>
      </c>
      <c r="F70" s="35">
        <f t="shared" si="3"/>
        <v>14705</v>
      </c>
    </row>
    <row r="71" spans="1:6" ht="15" thickBot="1" x14ac:dyDescent="0.35">
      <c r="A71" s="183"/>
      <c r="B71" s="54" t="s">
        <v>37</v>
      </c>
      <c r="C71" s="41"/>
      <c r="D71" s="46">
        <f>SUM(D56:D70)</f>
        <v>703815</v>
      </c>
      <c r="E71" s="47">
        <f>SUM(E56:E70)</f>
        <v>771784</v>
      </c>
      <c r="F71" s="43">
        <f>SUM(F56:F70)</f>
        <v>1475599</v>
      </c>
    </row>
    <row r="72" spans="1:6" x14ac:dyDescent="0.3">
      <c r="A72" s="182">
        <v>2015</v>
      </c>
      <c r="B72" s="178" t="s">
        <v>66</v>
      </c>
      <c r="C72" s="24" t="s">
        <v>32</v>
      </c>
      <c r="D72" s="25">
        <v>30575</v>
      </c>
      <c r="E72" s="26">
        <v>28667</v>
      </c>
      <c r="F72" s="27">
        <f t="shared" ref="F72:F86" si="4">SUM(D72:E72)</f>
        <v>59242</v>
      </c>
    </row>
    <row r="73" spans="1:6" x14ac:dyDescent="0.3">
      <c r="A73" s="179"/>
      <c r="B73" s="179"/>
      <c r="C73" s="28" t="s">
        <v>33</v>
      </c>
      <c r="D73" s="29">
        <v>41944</v>
      </c>
      <c r="E73" s="30">
        <v>43043</v>
      </c>
      <c r="F73" s="31">
        <f t="shared" si="4"/>
        <v>84987</v>
      </c>
    </row>
    <row r="74" spans="1:6" x14ac:dyDescent="0.3">
      <c r="A74" s="179"/>
      <c r="B74" s="180"/>
      <c r="C74" s="32" t="s">
        <v>45</v>
      </c>
      <c r="D74" s="33">
        <v>1279</v>
      </c>
      <c r="E74" s="34">
        <v>2556</v>
      </c>
      <c r="F74" s="35">
        <f t="shared" si="4"/>
        <v>3835</v>
      </c>
    </row>
    <row r="75" spans="1:6" x14ac:dyDescent="0.3">
      <c r="A75" s="179"/>
      <c r="B75" s="36" t="s">
        <v>27</v>
      </c>
      <c r="C75" s="32" t="s">
        <v>34</v>
      </c>
      <c r="D75" s="33">
        <v>151019</v>
      </c>
      <c r="E75" s="34">
        <v>476516</v>
      </c>
      <c r="F75" s="35">
        <f t="shared" si="4"/>
        <v>627535</v>
      </c>
    </row>
    <row r="76" spans="1:6" x14ac:dyDescent="0.3">
      <c r="A76" s="179"/>
      <c r="B76" s="181" t="s">
        <v>29</v>
      </c>
      <c r="C76" s="37" t="s">
        <v>35</v>
      </c>
      <c r="D76" s="38">
        <v>39964</v>
      </c>
      <c r="E76" s="39">
        <v>113640</v>
      </c>
      <c r="F76" s="40">
        <f t="shared" si="4"/>
        <v>153604</v>
      </c>
    </row>
    <row r="77" spans="1:6" x14ac:dyDescent="0.3">
      <c r="A77" s="179"/>
      <c r="B77" s="179"/>
      <c r="C77" s="28" t="s">
        <v>42</v>
      </c>
      <c r="D77" s="29">
        <v>15764</v>
      </c>
      <c r="E77" s="30">
        <v>14887</v>
      </c>
      <c r="F77" s="31">
        <f t="shared" si="4"/>
        <v>30651</v>
      </c>
    </row>
    <row r="78" spans="1:6" x14ac:dyDescent="0.3">
      <c r="A78" s="179"/>
      <c r="B78" s="179"/>
      <c r="C78" s="28" t="s">
        <v>43</v>
      </c>
      <c r="D78" s="29">
        <v>42848</v>
      </c>
      <c r="E78" s="30">
        <v>46014</v>
      </c>
      <c r="F78" s="31">
        <f t="shared" si="4"/>
        <v>88862</v>
      </c>
    </row>
    <row r="79" spans="1:6" x14ac:dyDescent="0.3">
      <c r="A79" s="179"/>
      <c r="B79" s="180"/>
      <c r="C79" s="32" t="s">
        <v>44</v>
      </c>
      <c r="D79" s="33">
        <v>5868</v>
      </c>
      <c r="E79" s="34">
        <v>5255</v>
      </c>
      <c r="F79" s="35">
        <f t="shared" si="4"/>
        <v>11123</v>
      </c>
    </row>
    <row r="80" spans="1:6" x14ac:dyDescent="0.3">
      <c r="A80" s="179"/>
      <c r="B80" s="181" t="s">
        <v>28</v>
      </c>
      <c r="C80" s="37" t="s">
        <v>36</v>
      </c>
      <c r="D80" s="38">
        <v>70910</v>
      </c>
      <c r="E80" s="39">
        <v>69412</v>
      </c>
      <c r="F80" s="40">
        <f t="shared" si="4"/>
        <v>140322</v>
      </c>
    </row>
    <row r="81" spans="1:6" x14ac:dyDescent="0.3">
      <c r="A81" s="179"/>
      <c r="B81" s="180"/>
      <c r="C81" s="32" t="s">
        <v>38</v>
      </c>
      <c r="D81" s="33">
        <v>5391</v>
      </c>
      <c r="E81" s="34">
        <v>5814</v>
      </c>
      <c r="F81" s="35">
        <f t="shared" si="4"/>
        <v>11205</v>
      </c>
    </row>
    <row r="82" spans="1:6" x14ac:dyDescent="0.3">
      <c r="A82" s="179"/>
      <c r="B82" s="181" t="s">
        <v>30</v>
      </c>
      <c r="C82" s="28" t="s">
        <v>30</v>
      </c>
      <c r="D82" s="29">
        <v>181564</v>
      </c>
      <c r="E82" s="30">
        <v>271914</v>
      </c>
      <c r="F82" s="31">
        <f t="shared" si="4"/>
        <v>453478</v>
      </c>
    </row>
    <row r="83" spans="1:6" x14ac:dyDescent="0.3">
      <c r="A83" s="179"/>
      <c r="B83" s="179"/>
      <c r="C83" s="28" t="s">
        <v>152</v>
      </c>
      <c r="D83" s="29">
        <v>1072</v>
      </c>
      <c r="E83" s="30">
        <v>1190</v>
      </c>
      <c r="F83" s="31">
        <f t="shared" si="4"/>
        <v>2262</v>
      </c>
    </row>
    <row r="84" spans="1:6" x14ac:dyDescent="0.3">
      <c r="A84" s="179"/>
      <c r="B84" s="179"/>
      <c r="C84" s="28" t="s">
        <v>39</v>
      </c>
      <c r="D84" s="29">
        <v>42</v>
      </c>
      <c r="E84" s="30">
        <v>44</v>
      </c>
      <c r="F84" s="31">
        <f t="shared" si="4"/>
        <v>86</v>
      </c>
    </row>
    <row r="85" spans="1:6" x14ac:dyDescent="0.3">
      <c r="A85" s="179"/>
      <c r="B85" s="179"/>
      <c r="C85" s="28" t="s">
        <v>40</v>
      </c>
      <c r="D85" s="29">
        <v>17553</v>
      </c>
      <c r="E85" s="30">
        <v>17059</v>
      </c>
      <c r="F85" s="31">
        <f t="shared" si="4"/>
        <v>34612</v>
      </c>
    </row>
    <row r="86" spans="1:6" x14ac:dyDescent="0.3">
      <c r="A86" s="179"/>
      <c r="B86" s="180"/>
      <c r="C86" s="32" t="s">
        <v>41</v>
      </c>
      <c r="D86" s="33">
        <v>6796</v>
      </c>
      <c r="E86" s="34">
        <v>7310</v>
      </c>
      <c r="F86" s="35">
        <f t="shared" si="4"/>
        <v>14106</v>
      </c>
    </row>
    <row r="87" spans="1:6" ht="15" thickBot="1" x14ac:dyDescent="0.35">
      <c r="A87" s="183"/>
      <c r="B87" s="54" t="s">
        <v>37</v>
      </c>
      <c r="C87" s="41"/>
      <c r="D87" s="46">
        <f>SUM(D72:D86)</f>
        <v>612589</v>
      </c>
      <c r="E87" s="47">
        <f>SUM(E72:E86)</f>
        <v>1103321</v>
      </c>
      <c r="F87" s="43">
        <f>SUM(F72:F86)</f>
        <v>1715910</v>
      </c>
    </row>
    <row r="88" spans="1:6" x14ac:dyDescent="0.3">
      <c r="A88" s="182">
        <v>2014</v>
      </c>
      <c r="B88" s="178" t="s">
        <v>66</v>
      </c>
      <c r="C88" s="24" t="s">
        <v>32</v>
      </c>
      <c r="D88" s="25">
        <v>20473</v>
      </c>
      <c r="E88" s="26">
        <v>18284</v>
      </c>
      <c r="F88" s="27">
        <f t="shared" ref="F88:F101" si="5">SUM(D88:E88)</f>
        <v>38757</v>
      </c>
    </row>
    <row r="89" spans="1:6" x14ac:dyDescent="0.3">
      <c r="A89" s="179"/>
      <c r="B89" s="179"/>
      <c r="C89" s="28" t="s">
        <v>33</v>
      </c>
      <c r="D89" s="29">
        <v>56478</v>
      </c>
      <c r="E89" s="30">
        <v>54453</v>
      </c>
      <c r="F89" s="31">
        <f t="shared" si="5"/>
        <v>110931</v>
      </c>
    </row>
    <row r="90" spans="1:6" x14ac:dyDescent="0.3">
      <c r="A90" s="179"/>
      <c r="B90" s="180"/>
      <c r="C90" s="32" t="s">
        <v>45</v>
      </c>
      <c r="D90" s="33">
        <v>1624</v>
      </c>
      <c r="E90" s="34">
        <v>2140</v>
      </c>
      <c r="F90" s="35">
        <f>SUM(D90:E90)</f>
        <v>3764</v>
      </c>
    </row>
    <row r="91" spans="1:6" x14ac:dyDescent="0.3">
      <c r="A91" s="179"/>
      <c r="B91" s="36" t="s">
        <v>27</v>
      </c>
      <c r="C91" s="32" t="s">
        <v>34</v>
      </c>
      <c r="D91" s="33">
        <v>174118</v>
      </c>
      <c r="E91" s="34">
        <v>176307</v>
      </c>
      <c r="F91" s="35">
        <f t="shared" si="5"/>
        <v>350425</v>
      </c>
    </row>
    <row r="92" spans="1:6" x14ac:dyDescent="0.3">
      <c r="A92" s="179"/>
      <c r="B92" s="181" t="s">
        <v>29</v>
      </c>
      <c r="C92" s="37" t="s">
        <v>35</v>
      </c>
      <c r="D92" s="38">
        <v>27535</v>
      </c>
      <c r="E92" s="39">
        <v>34084</v>
      </c>
      <c r="F92" s="40">
        <f t="shared" si="5"/>
        <v>61619</v>
      </c>
    </row>
    <row r="93" spans="1:6" x14ac:dyDescent="0.3">
      <c r="A93" s="179"/>
      <c r="B93" s="179"/>
      <c r="C93" s="28" t="s">
        <v>42</v>
      </c>
      <c r="D93" s="29">
        <v>16466</v>
      </c>
      <c r="E93" s="30">
        <v>15240</v>
      </c>
      <c r="F93" s="31">
        <f t="shared" si="5"/>
        <v>31706</v>
      </c>
    </row>
    <row r="94" spans="1:6" x14ac:dyDescent="0.3">
      <c r="A94" s="179"/>
      <c r="B94" s="179"/>
      <c r="C94" s="28" t="s">
        <v>43</v>
      </c>
      <c r="D94" s="29">
        <v>57839</v>
      </c>
      <c r="E94" s="30">
        <v>57165</v>
      </c>
      <c r="F94" s="31">
        <f t="shared" si="5"/>
        <v>115004</v>
      </c>
    </row>
    <row r="95" spans="1:6" x14ac:dyDescent="0.3">
      <c r="A95" s="179"/>
      <c r="B95" s="180"/>
      <c r="C95" s="32" t="s">
        <v>44</v>
      </c>
      <c r="D95" s="33">
        <v>8860</v>
      </c>
      <c r="E95" s="34">
        <v>8554</v>
      </c>
      <c r="F95" s="35">
        <f t="shared" si="5"/>
        <v>17414</v>
      </c>
    </row>
    <row r="96" spans="1:6" x14ac:dyDescent="0.3">
      <c r="A96" s="179"/>
      <c r="B96" s="181" t="s">
        <v>28</v>
      </c>
      <c r="C96" s="37" t="s">
        <v>36</v>
      </c>
      <c r="D96" s="38">
        <v>70763</v>
      </c>
      <c r="E96" s="39">
        <v>66959</v>
      </c>
      <c r="F96" s="40">
        <f t="shared" si="5"/>
        <v>137722</v>
      </c>
    </row>
    <row r="97" spans="1:7" x14ac:dyDescent="0.3">
      <c r="A97" s="179"/>
      <c r="B97" s="180"/>
      <c r="C97" s="32" t="s">
        <v>38</v>
      </c>
      <c r="D97" s="33">
        <v>6129</v>
      </c>
      <c r="E97" s="34">
        <v>6125</v>
      </c>
      <c r="F97" s="35">
        <f t="shared" si="5"/>
        <v>12254</v>
      </c>
    </row>
    <row r="98" spans="1:7" x14ac:dyDescent="0.3">
      <c r="A98" s="179"/>
      <c r="B98" s="181" t="s">
        <v>30</v>
      </c>
      <c r="C98" s="28" t="s">
        <v>30</v>
      </c>
      <c r="D98" s="29">
        <v>193516</v>
      </c>
      <c r="E98" s="30">
        <v>221514</v>
      </c>
      <c r="F98" s="31">
        <f t="shared" si="5"/>
        <v>415030</v>
      </c>
    </row>
    <row r="99" spans="1:7" x14ac:dyDescent="0.3">
      <c r="A99" s="179"/>
      <c r="B99" s="179"/>
      <c r="C99" s="28" t="s">
        <v>39</v>
      </c>
      <c r="D99" s="29">
        <v>840</v>
      </c>
      <c r="E99" s="30">
        <v>1038</v>
      </c>
      <c r="F99" s="31">
        <f t="shared" si="5"/>
        <v>1878</v>
      </c>
    </row>
    <row r="100" spans="1:7" x14ac:dyDescent="0.3">
      <c r="A100" s="179"/>
      <c r="B100" s="179"/>
      <c r="C100" s="28" t="s">
        <v>40</v>
      </c>
      <c r="D100" s="29">
        <v>17824</v>
      </c>
      <c r="E100" s="30">
        <v>16936</v>
      </c>
      <c r="F100" s="31">
        <f t="shared" si="5"/>
        <v>34760</v>
      </c>
    </row>
    <row r="101" spans="1:7" x14ac:dyDescent="0.3">
      <c r="A101" s="179"/>
      <c r="B101" s="180"/>
      <c r="C101" s="32" t="s">
        <v>41</v>
      </c>
      <c r="D101" s="33">
        <v>7186</v>
      </c>
      <c r="E101" s="34">
        <v>7070</v>
      </c>
      <c r="F101" s="35">
        <f t="shared" si="5"/>
        <v>14256</v>
      </c>
    </row>
    <row r="102" spans="1:7" ht="15" thickBot="1" x14ac:dyDescent="0.35">
      <c r="A102" s="183"/>
      <c r="B102" s="54" t="s">
        <v>37</v>
      </c>
      <c r="C102" s="41"/>
      <c r="D102" s="45">
        <f>SUM(D88:D101)</f>
        <v>659651</v>
      </c>
      <c r="E102" s="43">
        <f>SUM(E88:E101)</f>
        <v>685869</v>
      </c>
      <c r="F102" s="44">
        <f>SUM(F88:F101)</f>
        <v>1345520</v>
      </c>
    </row>
    <row r="103" spans="1:7" x14ac:dyDescent="0.3">
      <c r="A103" s="178">
        <v>2013</v>
      </c>
      <c r="B103" s="178" t="s">
        <v>66</v>
      </c>
      <c r="C103" s="24" t="s">
        <v>32</v>
      </c>
      <c r="D103" s="25">
        <v>19492</v>
      </c>
      <c r="E103" s="26">
        <v>18424</v>
      </c>
      <c r="F103" s="27">
        <f t="shared" ref="F103:F116" si="6">SUM(D103:E103)</f>
        <v>37916</v>
      </c>
    </row>
    <row r="104" spans="1:7" x14ac:dyDescent="0.3">
      <c r="A104" s="179"/>
      <c r="B104" s="179"/>
      <c r="C104" s="28" t="s">
        <v>33</v>
      </c>
      <c r="D104" s="29">
        <v>52685</v>
      </c>
      <c r="E104" s="30">
        <v>51133</v>
      </c>
      <c r="F104" s="31">
        <f t="shared" si="6"/>
        <v>103818</v>
      </c>
    </row>
    <row r="105" spans="1:7" x14ac:dyDescent="0.3">
      <c r="A105" s="179"/>
      <c r="B105" s="180"/>
      <c r="C105" s="32" t="s">
        <v>45</v>
      </c>
      <c r="D105" s="33">
        <v>1448</v>
      </c>
      <c r="E105" s="34">
        <v>1186</v>
      </c>
      <c r="F105" s="35">
        <f t="shared" si="6"/>
        <v>2634</v>
      </c>
      <c r="G105" s="106"/>
    </row>
    <row r="106" spans="1:7" x14ac:dyDescent="0.3">
      <c r="A106" s="179"/>
      <c r="B106" s="36" t="s">
        <v>27</v>
      </c>
      <c r="C106" s="32" t="s">
        <v>34</v>
      </c>
      <c r="D106" s="33">
        <v>178786</v>
      </c>
      <c r="E106" s="34">
        <v>178777</v>
      </c>
      <c r="F106" s="35">
        <f t="shared" si="6"/>
        <v>357563</v>
      </c>
      <c r="G106" s="106"/>
    </row>
    <row r="107" spans="1:7" x14ac:dyDescent="0.3">
      <c r="A107" s="179"/>
      <c r="B107" s="181" t="s">
        <v>29</v>
      </c>
      <c r="C107" s="37" t="s">
        <v>35</v>
      </c>
      <c r="D107" s="38">
        <v>37512</v>
      </c>
      <c r="E107" s="39">
        <v>42059</v>
      </c>
      <c r="F107" s="40">
        <f t="shared" si="6"/>
        <v>79571</v>
      </c>
    </row>
    <row r="108" spans="1:7" x14ac:dyDescent="0.3">
      <c r="A108" s="179"/>
      <c r="B108" s="179"/>
      <c r="C108" s="28" t="s">
        <v>42</v>
      </c>
      <c r="D108" s="29">
        <v>14301</v>
      </c>
      <c r="E108" s="30">
        <v>15288</v>
      </c>
      <c r="F108" s="31">
        <f t="shared" si="6"/>
        <v>29589</v>
      </c>
    </row>
    <row r="109" spans="1:7" x14ac:dyDescent="0.3">
      <c r="A109" s="179"/>
      <c r="B109" s="179"/>
      <c r="C109" s="28" t="s">
        <v>43</v>
      </c>
      <c r="D109" s="29">
        <v>57487</v>
      </c>
      <c r="E109" s="30">
        <v>54930</v>
      </c>
      <c r="F109" s="31">
        <f t="shared" si="6"/>
        <v>112417</v>
      </c>
    </row>
    <row r="110" spans="1:7" x14ac:dyDescent="0.3">
      <c r="A110" s="179"/>
      <c r="B110" s="180"/>
      <c r="C110" s="32" t="s">
        <v>44</v>
      </c>
      <c r="D110" s="33">
        <v>6392</v>
      </c>
      <c r="E110" s="34">
        <v>6557</v>
      </c>
      <c r="F110" s="35">
        <f t="shared" si="6"/>
        <v>12949</v>
      </c>
      <c r="G110" s="106"/>
    </row>
    <row r="111" spans="1:7" x14ac:dyDescent="0.3">
      <c r="A111" s="179"/>
      <c r="B111" s="181" t="s">
        <v>28</v>
      </c>
      <c r="C111" s="37" t="s">
        <v>36</v>
      </c>
      <c r="D111" s="38">
        <v>73117</v>
      </c>
      <c r="E111" s="39">
        <v>70657</v>
      </c>
      <c r="F111" s="40">
        <f t="shared" si="6"/>
        <v>143774</v>
      </c>
    </row>
    <row r="112" spans="1:7" x14ac:dyDescent="0.3">
      <c r="A112" s="179"/>
      <c r="B112" s="180"/>
      <c r="C112" s="32" t="s">
        <v>38</v>
      </c>
      <c r="D112" s="33">
        <v>5897</v>
      </c>
      <c r="E112" s="34">
        <v>5528</v>
      </c>
      <c r="F112" s="35">
        <f t="shared" si="6"/>
        <v>11425</v>
      </c>
      <c r="G112" s="106"/>
    </row>
    <row r="113" spans="1:7" x14ac:dyDescent="0.3">
      <c r="A113" s="179"/>
      <c r="B113" s="181" t="s">
        <v>30</v>
      </c>
      <c r="C113" s="28" t="s">
        <v>30</v>
      </c>
      <c r="D113" s="29">
        <v>195592</v>
      </c>
      <c r="E113" s="30">
        <v>193735</v>
      </c>
      <c r="F113" s="31">
        <f t="shared" si="6"/>
        <v>389327</v>
      </c>
    </row>
    <row r="114" spans="1:7" x14ac:dyDescent="0.3">
      <c r="A114" s="179"/>
      <c r="B114" s="179"/>
      <c r="C114" s="28" t="s">
        <v>39</v>
      </c>
      <c r="D114" s="29">
        <v>6384</v>
      </c>
      <c r="E114" s="30">
        <v>6419</v>
      </c>
      <c r="F114" s="31">
        <f t="shared" si="6"/>
        <v>12803</v>
      </c>
    </row>
    <row r="115" spans="1:7" x14ac:dyDescent="0.3">
      <c r="A115" s="179"/>
      <c r="B115" s="179"/>
      <c r="C115" s="28" t="s">
        <v>40</v>
      </c>
      <c r="D115" s="29">
        <v>17521</v>
      </c>
      <c r="E115" s="30">
        <v>16567</v>
      </c>
      <c r="F115" s="31">
        <f t="shared" si="6"/>
        <v>34088</v>
      </c>
    </row>
    <row r="116" spans="1:7" x14ac:dyDescent="0.3">
      <c r="A116" s="179"/>
      <c r="B116" s="180"/>
      <c r="C116" s="32" t="s">
        <v>41</v>
      </c>
      <c r="D116" s="33">
        <v>7985</v>
      </c>
      <c r="E116" s="34">
        <v>7774</v>
      </c>
      <c r="F116" s="35">
        <f t="shared" si="6"/>
        <v>15759</v>
      </c>
      <c r="G116" s="106"/>
    </row>
    <row r="117" spans="1:7" ht="15" thickBot="1" x14ac:dyDescent="0.35">
      <c r="A117" s="183"/>
      <c r="B117" s="54" t="s">
        <v>37</v>
      </c>
      <c r="C117" s="41"/>
      <c r="D117" s="42">
        <f>SUM(D103:D116)</f>
        <v>674599</v>
      </c>
      <c r="E117" s="43">
        <f>SUM(E103:E116)</f>
        <v>669034</v>
      </c>
      <c r="F117" s="44">
        <f>SUM(F103:F116)</f>
        <v>1343633</v>
      </c>
    </row>
    <row r="118" spans="1:7" x14ac:dyDescent="0.3">
      <c r="A118" s="186" t="s">
        <v>131</v>
      </c>
      <c r="B118" s="186"/>
      <c r="C118" s="186"/>
      <c r="D118" s="48"/>
      <c r="E118" s="7"/>
      <c r="F118" s="7"/>
    </row>
  </sheetData>
  <mergeCells count="37">
    <mergeCell ref="A118:C118"/>
    <mergeCell ref="A39:A55"/>
    <mergeCell ref="B39:B41"/>
    <mergeCell ref="B43:B47"/>
    <mergeCell ref="B48:B49"/>
    <mergeCell ref="B50:B54"/>
    <mergeCell ref="A103:A117"/>
    <mergeCell ref="A88:A102"/>
    <mergeCell ref="A72:A87"/>
    <mergeCell ref="B103:B105"/>
    <mergeCell ref="B88:B90"/>
    <mergeCell ref="B96:B97"/>
    <mergeCell ref="A56:A71"/>
    <mergeCell ref="B56:B58"/>
    <mergeCell ref="B66:B70"/>
    <mergeCell ref="B60:B63"/>
    <mergeCell ref="B64:B65"/>
    <mergeCell ref="B107:B110"/>
    <mergeCell ref="B111:B112"/>
    <mergeCell ref="A2:F2"/>
    <mergeCell ref="B113:B116"/>
    <mergeCell ref="B72:B74"/>
    <mergeCell ref="B76:B79"/>
    <mergeCell ref="B80:B81"/>
    <mergeCell ref="B98:B101"/>
    <mergeCell ref="B82:B86"/>
    <mergeCell ref="B92:B95"/>
    <mergeCell ref="A22:A38"/>
    <mergeCell ref="B22:B24"/>
    <mergeCell ref="B26:B30"/>
    <mergeCell ref="B31:B32"/>
    <mergeCell ref="B33:B37"/>
    <mergeCell ref="B5:B7"/>
    <mergeCell ref="B9:B13"/>
    <mergeCell ref="B14:B15"/>
    <mergeCell ref="B16:B20"/>
    <mergeCell ref="A5:A2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&amp;R&amp;G</oddHeader>
    <oddFooter>&amp;L&amp;F&amp;C&amp;P / &amp;N&amp;R&amp;A</oddFooter>
  </headerFooter>
  <rowBreaks count="2" manualBreakCount="2">
    <brk id="71" max="5" man="1"/>
    <brk id="102" max="5" man="1"/>
  </rowBreaks>
  <colBreaks count="1" manualBreakCount="1">
    <brk id="6" max="1048575" man="1"/>
  </colBreaks>
  <ignoredErrors>
    <ignoredError sqref="F38 F55 F71 F87 F10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'Domestic Traffic in ports'!Print_Titles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2018-03-01T11:55:19Z</cp:lastPrinted>
  <dcterms:created xsi:type="dcterms:W3CDTF">2016-07-19T08:35:01Z</dcterms:created>
  <dcterms:modified xsi:type="dcterms:W3CDTF">2021-04-01T08:58:31Z</dcterms:modified>
</cp:coreProperties>
</file>