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59" documentId="13_ncr:1_{929CB217-6E7A-4994-A821-060E0AE1FF09}" xr6:coauthVersionLast="46" xr6:coauthVersionMax="46" xr10:uidLastSave="{2280A0CA-662F-46E0-84A3-7A8B9D48E858}"/>
  <bookViews>
    <workbookView xWindow="-108" yWindow="-108" windowWidth="23256" windowHeight="12576" tabRatio="737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Intern. Traffic in ports " sheetId="15" r:id="rId10"/>
    <sheet name="Cruise Ship Traffic" sheetId="14" r:id="rId11"/>
    <sheet name="Admissions to Museums" sheetId="2" r:id="rId12"/>
    <sheet name="Studies" sheetId="12" r:id="rId13"/>
  </sheets>
  <definedNames>
    <definedName name="_xlnm.Print_Area" localSheetId="11">'Admissions to Museums'!$A$1:$J$17</definedName>
    <definedName name="_xlnm.Print_Area" localSheetId="6">'Arrivals-Overnights-Occupancy'!$A$1:$J$32</definedName>
    <definedName name="_xlnm.Print_Area" localSheetId="0">'Cover Page'!$A$1:$O$26</definedName>
    <definedName name="_xlnm.Print_Area" localSheetId="8">'Domestic Traffic in ports'!$A$1:$F$159</definedName>
    <definedName name="_xlnm.Print_Area" localSheetId="3">Employment!$A$1:$I$17</definedName>
    <definedName name="_xlnm.Print_Area" localSheetId="1">'Explanatory Notes'!$A$1:$O$22</definedName>
    <definedName name="_xlnm.Print_Area" localSheetId="9">'Intern. Traffic in ports '!$A$1:$F$12</definedName>
    <definedName name="_xlnm.Print_Area" localSheetId="7">'Intern-Domestic Air Arrivals'!$A$1:$L$135</definedName>
    <definedName name="_xlnm.Print_Titles" localSheetId="8">'Domestic Traffic in ports'!$3:$4</definedName>
    <definedName name="_xlnm.Print_Titles" localSheetId="9">'Intern. Traffic in ports '!$3:$4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26" i="3"/>
  <c r="L27" i="3"/>
  <c r="L28" i="3"/>
  <c r="L29" i="3"/>
  <c r="H21" i="1" l="1"/>
  <c r="H23" i="1"/>
  <c r="H22" i="1"/>
  <c r="L15" i="2"/>
  <c r="L16" i="2"/>
  <c r="F5" i="15" l="1"/>
  <c r="E26" i="7"/>
  <c r="D26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5" i="7"/>
  <c r="F26" i="7" l="1"/>
  <c r="K9" i="10"/>
  <c r="K10" i="10"/>
  <c r="F17" i="5" l="1"/>
  <c r="L5" i="5"/>
  <c r="L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L9" i="5"/>
  <c r="F9" i="5"/>
  <c r="L8" i="5"/>
  <c r="F8" i="5"/>
  <c r="L7" i="5"/>
  <c r="F7" i="5"/>
  <c r="L6" i="5"/>
  <c r="F6" i="5"/>
  <c r="K5" i="5"/>
  <c r="J5" i="5"/>
  <c r="I5" i="5"/>
  <c r="H5" i="5"/>
  <c r="E5" i="5"/>
  <c r="D5" i="5"/>
  <c r="C5" i="5"/>
  <c r="B5" i="5"/>
  <c r="F5" i="5" l="1"/>
  <c r="G14" i="11"/>
  <c r="F14" i="11"/>
  <c r="E13" i="11"/>
  <c r="D13" i="11"/>
  <c r="C13" i="11"/>
  <c r="G12" i="11"/>
  <c r="F12" i="11"/>
  <c r="H12" i="11" s="1"/>
  <c r="G11" i="11"/>
  <c r="F11" i="11"/>
  <c r="G10" i="11"/>
  <c r="F10" i="11"/>
  <c r="H10" i="11" s="1"/>
  <c r="G9" i="11"/>
  <c r="F9" i="11"/>
  <c r="G8" i="11"/>
  <c r="F8" i="11"/>
  <c r="H8" i="11" s="1"/>
  <c r="G7" i="11"/>
  <c r="F7" i="11"/>
  <c r="G6" i="11"/>
  <c r="F6" i="11"/>
  <c r="G5" i="11"/>
  <c r="F5" i="11"/>
  <c r="H7" i="11" l="1"/>
  <c r="H14" i="11"/>
  <c r="G13" i="11"/>
  <c r="H6" i="11"/>
  <c r="H5" i="11"/>
  <c r="H9" i="11"/>
  <c r="H11" i="11"/>
  <c r="F13" i="11"/>
  <c r="F11" i="15"/>
  <c r="F10" i="15"/>
  <c r="F9" i="15"/>
  <c r="F8" i="15"/>
  <c r="F7" i="15"/>
  <c r="F6" i="15"/>
  <c r="H13" i="11" l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45" i="1" s="1"/>
  <c r="H47" i="1" l="1"/>
  <c r="H46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2" i="13" l="1"/>
  <c r="G23" i="13"/>
  <c r="G21" i="13"/>
  <c r="H26" i="14"/>
  <c r="H24" i="14"/>
  <c r="H17" i="14"/>
  <c r="H15" i="14"/>
  <c r="H8" i="14"/>
  <c r="H6" i="14"/>
  <c r="K26" i="3" l="1"/>
  <c r="K27" i="3"/>
  <c r="K28" i="3"/>
  <c r="K29" i="3"/>
  <c r="D48" i="7" l="1"/>
  <c r="E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48" i="7" l="1"/>
  <c r="K15" i="2"/>
  <c r="K16" i="2"/>
  <c r="F53" i="11" l="1"/>
  <c r="J6" i="10" l="1"/>
  <c r="J10" i="10" s="1"/>
  <c r="J9" i="10"/>
  <c r="J5" i="10"/>
  <c r="E29" i="11" l="1"/>
  <c r="G29" i="11" s="1"/>
  <c r="D29" i="11"/>
  <c r="C29" i="11"/>
  <c r="G30" i="11"/>
  <c r="F30" i="11"/>
  <c r="G28" i="11"/>
  <c r="F28" i="11"/>
  <c r="G27" i="11"/>
  <c r="F27" i="11"/>
  <c r="G26" i="11"/>
  <c r="F26" i="11"/>
  <c r="G25" i="11"/>
  <c r="F25" i="11"/>
  <c r="H25" i="11" s="1"/>
  <c r="G24" i="11"/>
  <c r="F24" i="11"/>
  <c r="G23" i="11"/>
  <c r="F23" i="11"/>
  <c r="H23" i="11" s="1"/>
  <c r="G22" i="11"/>
  <c r="F22" i="11"/>
  <c r="G21" i="11"/>
  <c r="F21" i="11"/>
  <c r="F38" i="11"/>
  <c r="G38" i="11"/>
  <c r="H38" i="11"/>
  <c r="F39" i="11"/>
  <c r="H39" i="11" s="1"/>
  <c r="G39" i="11"/>
  <c r="F40" i="11"/>
  <c r="G40" i="11"/>
  <c r="F41" i="11"/>
  <c r="H41" i="11" s="1"/>
  <c r="G41" i="11"/>
  <c r="F42" i="11"/>
  <c r="H42" i="11" s="1"/>
  <c r="G42" i="11"/>
  <c r="F43" i="11"/>
  <c r="G43" i="11"/>
  <c r="H43" i="11"/>
  <c r="F44" i="11"/>
  <c r="H44" i="11" s="1"/>
  <c r="G44" i="11"/>
  <c r="F45" i="11"/>
  <c r="G45" i="11"/>
  <c r="H37" i="11"/>
  <c r="G37" i="11"/>
  <c r="F37" i="11"/>
  <c r="F54" i="11"/>
  <c r="H54" i="11" s="1"/>
  <c r="G54" i="11"/>
  <c r="F55" i="11"/>
  <c r="G55" i="11"/>
  <c r="H55" i="11"/>
  <c r="F56" i="11"/>
  <c r="H56" i="11" s="1"/>
  <c r="G56" i="11"/>
  <c r="F57" i="11"/>
  <c r="G57" i="11"/>
  <c r="F58" i="11"/>
  <c r="G58" i="11"/>
  <c r="H58" i="11"/>
  <c r="F59" i="11"/>
  <c r="H59" i="11" s="1"/>
  <c r="G59" i="11"/>
  <c r="F60" i="11"/>
  <c r="G60" i="11"/>
  <c r="F61" i="11"/>
  <c r="H61" i="11" s="1"/>
  <c r="G61" i="11"/>
  <c r="G53" i="11"/>
  <c r="H53" i="11" s="1"/>
  <c r="H60" i="11" l="1"/>
  <c r="H57" i="11"/>
  <c r="H45" i="11"/>
  <c r="H40" i="11"/>
  <c r="H26" i="11"/>
  <c r="F29" i="11"/>
  <c r="H27" i="11"/>
  <c r="H21" i="11"/>
  <c r="H29" i="11"/>
  <c r="H22" i="11"/>
  <c r="H30" i="11"/>
  <c r="H28" i="11"/>
  <c r="H24" i="1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69" i="1" l="1"/>
  <c r="H71" i="1"/>
  <c r="H70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46" i="13" s="1"/>
  <c r="G33" i="13"/>
  <c r="G32" i="13"/>
  <c r="G31" i="13"/>
  <c r="G30" i="13"/>
  <c r="G45" i="13" l="1"/>
  <c r="G47" i="13"/>
  <c r="L30" i="5"/>
  <c r="F30" i="5"/>
  <c r="L29" i="5"/>
  <c r="F29" i="5"/>
  <c r="L28" i="5"/>
  <c r="F28" i="5"/>
  <c r="L27" i="5"/>
  <c r="F27" i="5"/>
  <c r="L26" i="5"/>
  <c r="F26" i="5"/>
  <c r="L25" i="5"/>
  <c r="F25" i="5"/>
  <c r="L24" i="5"/>
  <c r="F24" i="5"/>
  <c r="L23" i="5"/>
  <c r="F23" i="5"/>
  <c r="L22" i="5"/>
  <c r="F22" i="5"/>
  <c r="L21" i="5"/>
  <c r="F21" i="5"/>
  <c r="L20" i="5"/>
  <c r="F20" i="5"/>
  <c r="L19" i="5"/>
  <c r="F19" i="5"/>
  <c r="K18" i="5"/>
  <c r="J18" i="5"/>
  <c r="I18" i="5"/>
  <c r="H18" i="5"/>
  <c r="E18" i="5"/>
  <c r="D18" i="5"/>
  <c r="C18" i="5"/>
  <c r="B18" i="5"/>
  <c r="F18" i="5" l="1"/>
  <c r="L18" i="5"/>
  <c r="G26" i="14" l="1"/>
  <c r="G24" i="14"/>
  <c r="G15" i="14"/>
  <c r="G17" i="14"/>
  <c r="G8" i="14"/>
  <c r="G6" i="14"/>
  <c r="F157" i="7" l="1"/>
  <c r="F113" i="7"/>
  <c r="F91" i="7"/>
  <c r="F69" i="7" l="1"/>
  <c r="E70" i="7"/>
  <c r="D70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70" i="7" l="1"/>
  <c r="J26" i="3"/>
  <c r="J27" i="3"/>
  <c r="J28" i="3"/>
  <c r="J29" i="3"/>
  <c r="J16" i="2" l="1"/>
  <c r="J15" i="2"/>
  <c r="E46" i="11" l="1"/>
  <c r="D46" i="11"/>
  <c r="C46" i="11"/>
  <c r="F46" i="11" l="1"/>
  <c r="H46" i="11" s="1"/>
  <c r="G46" i="11"/>
  <c r="I9" i="10"/>
  <c r="I6" i="10"/>
  <c r="I10" i="10" s="1"/>
  <c r="H81" i="1" l="1"/>
  <c r="H82" i="1"/>
  <c r="H83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H92" i="1"/>
  <c r="H91" i="1"/>
  <c r="H90" i="1"/>
  <c r="H89" i="1"/>
  <c r="H88" i="1"/>
  <c r="H87" i="1"/>
  <c r="H86" i="1"/>
  <c r="H85" i="1"/>
  <c r="H84" i="1"/>
  <c r="H80" i="1"/>
  <c r="H79" i="1"/>
  <c r="H78" i="1"/>
  <c r="H93" i="1" l="1"/>
  <c r="H95" i="1"/>
  <c r="H94" i="1"/>
  <c r="L33" i="5"/>
  <c r="L34" i="5"/>
  <c r="L35" i="5"/>
  <c r="L36" i="5"/>
  <c r="L37" i="5"/>
  <c r="L38" i="5"/>
  <c r="L39" i="5"/>
  <c r="L40" i="5"/>
  <c r="L41" i="5"/>
  <c r="L42" i="5"/>
  <c r="L43" i="5"/>
  <c r="L32" i="5"/>
  <c r="F33" i="5"/>
  <c r="F34" i="5"/>
  <c r="F35" i="5"/>
  <c r="F36" i="5"/>
  <c r="F37" i="5"/>
  <c r="F38" i="5"/>
  <c r="F39" i="5"/>
  <c r="F40" i="5"/>
  <c r="F41" i="5"/>
  <c r="F42" i="5"/>
  <c r="F43" i="5"/>
  <c r="I31" i="5"/>
  <c r="J31" i="5"/>
  <c r="K31" i="5"/>
  <c r="H31" i="5"/>
  <c r="C31" i="5"/>
  <c r="D31" i="5"/>
  <c r="E31" i="5"/>
  <c r="L31" i="5" l="1"/>
  <c r="F26" i="14"/>
  <c r="F24" i="14"/>
  <c r="F17" i="14"/>
  <c r="F15" i="14"/>
  <c r="F8" i="14"/>
  <c r="F6" i="14"/>
  <c r="E26" i="14" l="1"/>
  <c r="D26" i="14"/>
  <c r="C26" i="14"/>
  <c r="E24" i="14"/>
  <c r="D24" i="14"/>
  <c r="C24" i="14"/>
  <c r="E17" i="14"/>
  <c r="D17" i="14"/>
  <c r="C17" i="14"/>
  <c r="E15" i="14"/>
  <c r="D15" i="14"/>
  <c r="C15" i="14"/>
  <c r="E8" i="14"/>
  <c r="D8" i="14"/>
  <c r="C8" i="14"/>
  <c r="E6" i="14"/>
  <c r="D6" i="14"/>
  <c r="C6" i="14"/>
  <c r="I29" i="3" l="1"/>
  <c r="I28" i="3"/>
  <c r="I27" i="3"/>
  <c r="I26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65" i="13"/>
  <c r="G64" i="13"/>
  <c r="G63" i="13"/>
  <c r="G62" i="13"/>
  <c r="G61" i="13"/>
  <c r="G60" i="13"/>
  <c r="G56" i="13"/>
  <c r="G55" i="13"/>
  <c r="G54" i="13"/>
  <c r="G68" i="13"/>
  <c r="G67" i="13"/>
  <c r="G66" i="13"/>
  <c r="G59" i="13"/>
  <c r="G58" i="13"/>
  <c r="G57" i="13"/>
  <c r="G69" i="13" l="1"/>
  <c r="G71" i="13"/>
  <c r="G70" i="13"/>
  <c r="E92" i="7"/>
  <c r="D92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92" i="7" l="1"/>
  <c r="E62" i="11"/>
  <c r="D62" i="11"/>
  <c r="C62" i="11"/>
  <c r="F62" i="11" l="1"/>
  <c r="G62" i="11"/>
  <c r="C6" i="10"/>
  <c r="D6" i="10"/>
  <c r="E6" i="10"/>
  <c r="F6" i="10"/>
  <c r="G6" i="10"/>
  <c r="H6" i="10"/>
  <c r="B6" i="10"/>
  <c r="H62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6" i="2" l="1"/>
  <c r="I15" i="2"/>
  <c r="L46" i="5" l="1"/>
  <c r="L47" i="5"/>
  <c r="L48" i="5"/>
  <c r="L49" i="5"/>
  <c r="L50" i="5"/>
  <c r="L51" i="5"/>
  <c r="L52" i="5"/>
  <c r="L53" i="5"/>
  <c r="L54" i="5"/>
  <c r="L55" i="5"/>
  <c r="L56" i="5"/>
  <c r="L45" i="5"/>
  <c r="I44" i="5"/>
  <c r="J44" i="5"/>
  <c r="K44" i="5"/>
  <c r="H44" i="5"/>
  <c r="F46" i="5"/>
  <c r="F47" i="5"/>
  <c r="F48" i="5"/>
  <c r="F49" i="5"/>
  <c r="F50" i="5"/>
  <c r="F51" i="5"/>
  <c r="F52" i="5"/>
  <c r="F53" i="5"/>
  <c r="F54" i="5"/>
  <c r="F55" i="5"/>
  <c r="F56" i="5"/>
  <c r="F45" i="5"/>
  <c r="C44" i="5"/>
  <c r="D44" i="5"/>
  <c r="E44" i="5"/>
  <c r="B44" i="5"/>
  <c r="F44" i="5" l="1"/>
  <c r="L44" i="5"/>
  <c r="G119" i="1" l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17" i="1" l="1"/>
  <c r="H119" i="1"/>
  <c r="H118" i="1"/>
  <c r="H26" i="3"/>
  <c r="H27" i="3"/>
  <c r="H28" i="3"/>
  <c r="H29" i="3"/>
  <c r="C122" i="5" l="1"/>
  <c r="D122" i="5"/>
  <c r="E122" i="5"/>
  <c r="B122" i="5"/>
  <c r="C109" i="5"/>
  <c r="D109" i="5"/>
  <c r="E109" i="5"/>
  <c r="B109" i="5"/>
  <c r="C96" i="5"/>
  <c r="D96" i="5"/>
  <c r="E96" i="5"/>
  <c r="B96" i="5"/>
  <c r="C83" i="5"/>
  <c r="D83" i="5"/>
  <c r="E83" i="5"/>
  <c r="B83" i="5"/>
  <c r="C70" i="5"/>
  <c r="D70" i="5"/>
  <c r="E70" i="5"/>
  <c r="B70" i="5"/>
  <c r="C57" i="5"/>
  <c r="D57" i="5"/>
  <c r="E57" i="5"/>
  <c r="B57" i="5"/>
  <c r="I122" i="5" l="1"/>
  <c r="J122" i="5"/>
  <c r="K122" i="5"/>
  <c r="H122" i="5"/>
  <c r="L111" i="5"/>
  <c r="L112" i="5"/>
  <c r="L113" i="5"/>
  <c r="L114" i="5"/>
  <c r="L115" i="5"/>
  <c r="L116" i="5"/>
  <c r="L117" i="5"/>
  <c r="L118" i="5"/>
  <c r="L119" i="5"/>
  <c r="L120" i="5"/>
  <c r="L121" i="5"/>
  <c r="L110" i="5"/>
  <c r="I109" i="5"/>
  <c r="J109" i="5"/>
  <c r="K109" i="5"/>
  <c r="H109" i="5"/>
  <c r="L97" i="5"/>
  <c r="I96" i="5"/>
  <c r="J96" i="5"/>
  <c r="K96" i="5"/>
  <c r="H96" i="5"/>
  <c r="L84" i="5"/>
  <c r="I83" i="5"/>
  <c r="J83" i="5"/>
  <c r="K83" i="5"/>
  <c r="H83" i="5"/>
  <c r="I70" i="5"/>
  <c r="J70" i="5"/>
  <c r="K70" i="5"/>
  <c r="H70" i="5"/>
  <c r="L72" i="5"/>
  <c r="L74" i="5"/>
  <c r="L75" i="5"/>
  <c r="L76" i="5"/>
  <c r="L77" i="5"/>
  <c r="L78" i="5"/>
  <c r="L79" i="5"/>
  <c r="L80" i="5"/>
  <c r="L81" i="5"/>
  <c r="L82" i="5"/>
  <c r="L71" i="5"/>
  <c r="L65" i="5"/>
  <c r="L61" i="5"/>
  <c r="I57" i="5"/>
  <c r="J57" i="5"/>
  <c r="K57" i="5"/>
  <c r="H57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08" i="5"/>
  <c r="L107" i="5"/>
  <c r="L106" i="5"/>
  <c r="L105" i="5"/>
  <c r="L104" i="5"/>
  <c r="L103" i="5"/>
  <c r="L102" i="5"/>
  <c r="L101" i="5"/>
  <c r="L100" i="5"/>
  <c r="L99" i="5"/>
  <c r="L98" i="5"/>
  <c r="L95" i="5"/>
  <c r="L94" i="5"/>
  <c r="L93" i="5"/>
  <c r="L92" i="5"/>
  <c r="L91" i="5"/>
  <c r="L90" i="5"/>
  <c r="L89" i="5"/>
  <c r="L88" i="5"/>
  <c r="L87" i="5"/>
  <c r="L86" i="5"/>
  <c r="L85" i="5"/>
  <c r="L69" i="5"/>
  <c r="L68" i="5"/>
  <c r="L67" i="5"/>
  <c r="L66" i="5"/>
  <c r="L64" i="5"/>
  <c r="L63" i="5"/>
  <c r="L62" i="5"/>
  <c r="L60" i="5"/>
  <c r="L59" i="5"/>
  <c r="L58" i="5"/>
  <c r="L122" i="5" l="1"/>
  <c r="L109" i="5"/>
  <c r="L96" i="5"/>
  <c r="L83" i="5"/>
  <c r="L70" i="5"/>
  <c r="L57" i="5"/>
  <c r="F124" i="5"/>
  <c r="F125" i="5"/>
  <c r="F126" i="5"/>
  <c r="F127" i="5"/>
  <c r="F128" i="5"/>
  <c r="F129" i="5"/>
  <c r="F130" i="5"/>
  <c r="F131" i="5"/>
  <c r="F132" i="5"/>
  <c r="F133" i="5"/>
  <c r="F134" i="5"/>
  <c r="F123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F98" i="5"/>
  <c r="F99" i="5"/>
  <c r="F100" i="5"/>
  <c r="F101" i="5"/>
  <c r="F102" i="5"/>
  <c r="F103" i="5"/>
  <c r="F104" i="5"/>
  <c r="F105" i="5"/>
  <c r="F106" i="5"/>
  <c r="F107" i="5"/>
  <c r="F108" i="5"/>
  <c r="F97" i="5"/>
  <c r="F85" i="5"/>
  <c r="F86" i="5"/>
  <c r="F87" i="5"/>
  <c r="F88" i="5"/>
  <c r="F89" i="5"/>
  <c r="F90" i="5"/>
  <c r="F91" i="5"/>
  <c r="F92" i="5"/>
  <c r="F93" i="5"/>
  <c r="F94" i="5"/>
  <c r="F95" i="5"/>
  <c r="F84" i="5"/>
  <c r="F72" i="5"/>
  <c r="F73" i="5"/>
  <c r="F74" i="5"/>
  <c r="F75" i="5"/>
  <c r="F76" i="5"/>
  <c r="F77" i="5"/>
  <c r="F78" i="5"/>
  <c r="F79" i="5"/>
  <c r="F80" i="5"/>
  <c r="F81" i="5"/>
  <c r="F82" i="5"/>
  <c r="F71" i="5"/>
  <c r="F59" i="5"/>
  <c r="F60" i="5"/>
  <c r="F61" i="5"/>
  <c r="F62" i="5"/>
  <c r="F63" i="5"/>
  <c r="F64" i="5"/>
  <c r="F65" i="5"/>
  <c r="F66" i="5"/>
  <c r="F67" i="5"/>
  <c r="F68" i="5"/>
  <c r="F69" i="5"/>
  <c r="F58" i="5"/>
  <c r="F57" i="5" l="1"/>
  <c r="F70" i="5"/>
  <c r="F83" i="5"/>
  <c r="F96" i="5"/>
  <c r="F109" i="5"/>
  <c r="F122" i="5"/>
  <c r="E158" i="7"/>
  <c r="D27" i="3"/>
  <c r="E27" i="3"/>
  <c r="F27" i="3"/>
  <c r="G27" i="3"/>
  <c r="D29" i="3"/>
  <c r="E29" i="3"/>
  <c r="F29" i="3"/>
  <c r="G29" i="3"/>
  <c r="C29" i="3"/>
  <c r="C27" i="3"/>
  <c r="D114" i="7"/>
  <c r="E114" i="7"/>
  <c r="D136" i="7"/>
  <c r="E136" i="7"/>
  <c r="D158" i="7"/>
  <c r="F107" i="7" l="1"/>
  <c r="F129" i="7"/>
  <c r="F151" i="7"/>
  <c r="F112" i="7" l="1"/>
  <c r="F111" i="7"/>
  <c r="F110" i="7"/>
  <c r="F108" i="7"/>
  <c r="F106" i="7"/>
  <c r="F105" i="7"/>
  <c r="F104" i="7"/>
  <c r="F103" i="7"/>
  <c r="F102" i="7"/>
  <c r="F98" i="7"/>
  <c r="F97" i="7"/>
  <c r="F96" i="7"/>
  <c r="F155" i="7"/>
  <c r="F154" i="7"/>
  <c r="F156" i="7"/>
  <c r="F150" i="7"/>
  <c r="F148" i="7"/>
  <c r="F146" i="7"/>
  <c r="F147" i="7"/>
  <c r="F149" i="7"/>
  <c r="F152" i="7"/>
  <c r="F142" i="7"/>
  <c r="F141" i="7"/>
  <c r="F140" i="7"/>
  <c r="F134" i="7"/>
  <c r="F133" i="7"/>
  <c r="F132" i="7"/>
  <c r="F130" i="7"/>
  <c r="F128" i="7"/>
  <c r="F127" i="7"/>
  <c r="F126" i="7"/>
  <c r="F125" i="7"/>
  <c r="F124" i="7"/>
  <c r="F120" i="7"/>
  <c r="F119" i="7"/>
  <c r="F118" i="7"/>
  <c r="F95" i="7" l="1"/>
  <c r="F94" i="7"/>
  <c r="F99" i="7"/>
  <c r="F100" i="7"/>
  <c r="F101" i="7"/>
  <c r="F109" i="7"/>
  <c r="F93" i="7"/>
  <c r="F114" i="7" l="1"/>
  <c r="F116" i="7"/>
  <c r="F117" i="7"/>
  <c r="F121" i="7"/>
  <c r="F122" i="7"/>
  <c r="F123" i="7"/>
  <c r="F131" i="7"/>
  <c r="F115" i="7"/>
  <c r="F138" i="7"/>
  <c r="F139" i="7"/>
  <c r="F143" i="7"/>
  <c r="F144" i="7"/>
  <c r="F145" i="7"/>
  <c r="F153" i="7"/>
  <c r="F137" i="7"/>
  <c r="F136" i="7" l="1"/>
  <c r="F158" i="7"/>
  <c r="C16" i="2" l="1"/>
  <c r="D16" i="2"/>
  <c r="E16" i="2"/>
  <c r="F16" i="2"/>
  <c r="G16" i="2"/>
  <c r="H16" i="2"/>
  <c r="D15" i="2"/>
  <c r="E15" i="2"/>
  <c r="F15" i="2"/>
  <c r="G15" i="2"/>
  <c r="H15" i="2"/>
  <c r="C15" i="2"/>
  <c r="C262" i="1" l="1"/>
  <c r="D262" i="1"/>
  <c r="E262" i="1"/>
  <c r="F262" i="1"/>
  <c r="G262" i="1"/>
  <c r="C263" i="1"/>
  <c r="D263" i="1"/>
  <c r="E263" i="1"/>
  <c r="F263" i="1"/>
  <c r="G263" i="1"/>
  <c r="D261" i="1"/>
  <c r="E261" i="1"/>
  <c r="F261" i="1"/>
  <c r="G261" i="1"/>
  <c r="C261" i="1"/>
  <c r="H260" i="1"/>
  <c r="H259" i="1"/>
  <c r="H258" i="1"/>
  <c r="C238" i="1"/>
  <c r="D238" i="1"/>
  <c r="E238" i="1"/>
  <c r="F238" i="1"/>
  <c r="G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D214" i="1"/>
  <c r="E214" i="1"/>
  <c r="F214" i="1"/>
  <c r="G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D190" i="1"/>
  <c r="E190" i="1"/>
  <c r="F190" i="1"/>
  <c r="G190" i="1"/>
  <c r="C191" i="1"/>
  <c r="D191" i="1"/>
  <c r="E191" i="1"/>
  <c r="F191" i="1"/>
  <c r="G191" i="1"/>
  <c r="D189" i="1"/>
  <c r="E189" i="1"/>
  <c r="F189" i="1"/>
  <c r="G189" i="1"/>
  <c r="C189" i="1"/>
  <c r="H188" i="1"/>
  <c r="H187" i="1"/>
  <c r="H186" i="1"/>
  <c r="C166" i="1"/>
  <c r="D166" i="1"/>
  <c r="E166" i="1"/>
  <c r="F166" i="1"/>
  <c r="G166" i="1"/>
  <c r="C167" i="1"/>
  <c r="D167" i="1"/>
  <c r="E167" i="1"/>
  <c r="F167" i="1"/>
  <c r="G167" i="1"/>
  <c r="D165" i="1"/>
  <c r="E165" i="1"/>
  <c r="F165" i="1"/>
  <c r="G165" i="1"/>
  <c r="C165" i="1"/>
  <c r="H163" i="1"/>
  <c r="H164" i="1"/>
  <c r="H162" i="1"/>
  <c r="C142" i="1"/>
  <c r="D142" i="1"/>
  <c r="E142" i="1"/>
  <c r="F142" i="1"/>
  <c r="G142" i="1"/>
  <c r="C143" i="1"/>
  <c r="D143" i="1"/>
  <c r="E143" i="1"/>
  <c r="F143" i="1"/>
  <c r="G143" i="1"/>
  <c r="D141" i="1"/>
  <c r="E141" i="1"/>
  <c r="F141" i="1"/>
  <c r="G141" i="1"/>
  <c r="C141" i="1"/>
  <c r="H140" i="1"/>
  <c r="H139" i="1"/>
  <c r="H138" i="1"/>
  <c r="D28" i="3" l="1"/>
  <c r="E28" i="3"/>
  <c r="F28" i="3"/>
  <c r="G28" i="3"/>
  <c r="C28" i="3"/>
  <c r="D26" i="3"/>
  <c r="E26" i="3"/>
  <c r="F26" i="3"/>
  <c r="G26" i="3"/>
  <c r="C26" i="3"/>
  <c r="H257" i="1"/>
  <c r="H256" i="1"/>
  <c r="H255" i="1"/>
  <c r="H233" i="1"/>
  <c r="H232" i="1"/>
  <c r="H231" i="1"/>
  <c r="H209" i="1"/>
  <c r="H208" i="1"/>
  <c r="H207" i="1"/>
  <c r="H185" i="1"/>
  <c r="H184" i="1"/>
  <c r="H183" i="1"/>
  <c r="H160" i="1"/>
  <c r="H161" i="1"/>
  <c r="H159" i="1"/>
  <c r="H137" i="1"/>
  <c r="H136" i="1"/>
  <c r="H135" i="1"/>
  <c r="H247" i="1" l="1"/>
  <c r="H248" i="1"/>
  <c r="H249" i="1"/>
  <c r="H250" i="1"/>
  <c r="H251" i="1"/>
  <c r="H252" i="1"/>
  <c r="H253" i="1"/>
  <c r="H254" i="1"/>
  <c r="H246" i="1"/>
  <c r="H223" i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261" i="1" l="1"/>
  <c r="H213" i="1"/>
  <c r="H262" i="1"/>
  <c r="H237" i="1"/>
  <c r="H190" i="1"/>
  <c r="H239" i="1"/>
  <c r="H238" i="1"/>
  <c r="H214" i="1"/>
  <c r="H189" i="1"/>
  <c r="H215" i="1"/>
  <c r="H191" i="1"/>
  <c r="H165" i="1"/>
  <c r="H167" i="1"/>
  <c r="H166" i="1"/>
  <c r="H141" i="1"/>
  <c r="H143" i="1"/>
  <c r="H142" i="1"/>
  <c r="H263" i="1"/>
  <c r="B31" i="5" l="1"/>
  <c r="F32" i="5"/>
  <c r="F31" i="5" s="1"/>
</calcChain>
</file>

<file path=xl/sharedStrings.xml><?xml version="1.0" encoding="utf-8"?>
<sst xmlns="http://schemas.openxmlformats.org/spreadsheetml/2006/main" count="1130" uniqueCount="156">
  <si>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</si>
  <si>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</si>
  <si>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</si>
  <si>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</si>
  <si>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</si>
  <si>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</si>
  <si>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</si>
  <si>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</si>
  <si>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</si>
  <si>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</si>
  <si>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</si>
  <si>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</si>
  <si>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</si>
  <si>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</si>
  <si>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</si>
  <si>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</si>
  <si>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</si>
  <si>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</si>
  <si>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</si>
  <si>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</si>
  <si>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</si>
  <si>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</si>
  <si>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</si>
  <si>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</si>
  <si>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</si>
  <si>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</si>
  <si>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Ζακύνθου</t>
  </si>
  <si>
    <t>Ιθάκης</t>
  </si>
  <si>
    <t>Κέρκυρας</t>
  </si>
  <si>
    <t>Κεφαλλονιάς</t>
  </si>
  <si>
    <t>Λευκάδας</t>
  </si>
  <si>
    <t>Κεφαλληνίας</t>
  </si>
  <si>
    <t>Λευκάδος</t>
  </si>
  <si>
    <t>Λιμάνι</t>
  </si>
  <si>
    <t>Λευκίμμης</t>
  </si>
  <si>
    <t>Παξών</t>
  </si>
  <si>
    <t>Φισκάρδο</t>
  </si>
  <si>
    <t>Σάμης</t>
  </si>
  <si>
    <t>Πόρος</t>
  </si>
  <si>
    <t>Μαθράκι</t>
  </si>
  <si>
    <t>Οθωνοί</t>
  </si>
  <si>
    <t>Αργοστόλι</t>
  </si>
  <si>
    <t>Ληξούρι</t>
  </si>
  <si>
    <t>Πεσσάδα</t>
  </si>
  <si>
    <t>Βασιλική</t>
  </si>
  <si>
    <t>Μεγανήσι</t>
  </si>
  <si>
    <t>Νυδρί</t>
  </si>
  <si>
    <t>Σχινάρι</t>
  </si>
  <si>
    <t>Πισαετός</t>
  </si>
  <si>
    <t>Φρίκες</t>
  </si>
  <si>
    <t xml:space="preserve">Φρίκες </t>
  </si>
  <si>
    <t>Ερεικούσα</t>
  </si>
  <si>
    <t>Ζάκυνθος</t>
  </si>
  <si>
    <t>Κέρκυρα</t>
  </si>
  <si>
    <t>Κεφαλονιά</t>
  </si>
  <si>
    <t xml:space="preserve">Σύνολο Περιφέρειας </t>
  </si>
  <si>
    <t>Διεθνείς αεροπορικές αφίξεις</t>
  </si>
  <si>
    <t>Διανυκτερεύσεις ημεδαπών</t>
  </si>
  <si>
    <t xml:space="preserve">Διανυκτερεύσεις ημεδαπών </t>
  </si>
  <si>
    <t>Πληρότητα</t>
  </si>
  <si>
    <t>Πληρότητα Ιθάκης</t>
  </si>
  <si>
    <t xml:space="preserve">Πληρότητα </t>
  </si>
  <si>
    <t xml:space="preserve">Άκτιο 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</si>
  <si>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</si>
  <si>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</si>
  <si>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</si>
  <si>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</si>
  <si>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</si>
  <si>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</si>
  <si>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</si>
  <si>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Περιφερειακή ενότητα</t>
  </si>
  <si>
    <t>Αεροπορικές αφίξεις εσωτερικού</t>
  </si>
  <si>
    <t>Πληρότητα Κεφαλονιάς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</si>
  <si>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</si>
  <si>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</si>
  <si>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</si>
  <si>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</si>
  <si>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</si>
  <si>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Λοιπές</t>
  </si>
  <si>
    <t>% επί του συνόλου</t>
  </si>
  <si>
    <t>Βασικά Μεγέθη Εισερχόμενου Τουρισμού της Περιφέρειας Ιονίων Νήσων 2016</t>
  </si>
  <si>
    <t>Ην. Βασίλειο</t>
  </si>
  <si>
    <t xml:space="preserve">Ιταλία </t>
  </si>
  <si>
    <t>Γερμανία</t>
  </si>
  <si>
    <t>Πολωνία</t>
  </si>
  <si>
    <t>Γαλλία</t>
  </si>
  <si>
    <t>Ολλανδία</t>
  </si>
  <si>
    <t>Ρωσία</t>
  </si>
  <si>
    <t>Αυστρία</t>
  </si>
  <si>
    <t>Α/Α</t>
  </si>
  <si>
    <t>Μελέτες</t>
  </si>
  <si>
    <t>Οδικός χάρτης εξειδίκευσης δράσεων τομέα τουρισμού</t>
  </si>
  <si>
    <t>Έρευνα, ανάλυση &amp; χαρτογράφηση τουριστικού περιβάλλοντος</t>
  </si>
  <si>
    <t xml:space="preserve">Σχεδιασμός-Ανάπτυξη χαρτοφυλακίου τουριστικών προϊόντων 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</si>
  <si>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</si>
  <si>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</si>
  <si>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</si>
  <si>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</si>
  <si>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</si>
  <si>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</si>
  <si>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Επισκέψεις   (σε χιλ.)</t>
  </si>
  <si>
    <t>Εισπράξεις   (σε εκ. €)</t>
  </si>
  <si>
    <t xml:space="preserve">Διανυκτερεύσεις  (σε χιλ.) </t>
  </si>
  <si>
    <t>Δαπάνη/ Επίσκεψη   (σε €)</t>
  </si>
  <si>
    <t>Δαπάνη/ Διανυκτέρευση   (σε €)</t>
  </si>
  <si>
    <t>Κίνηση Κρουαζιερόπλοιων στο λιμάνι της Κέρκυρας</t>
  </si>
  <si>
    <t>Κίνηση Κρουαζιερόπλοιων στα λιμάνια Κεφαλονιάς - Ιθάκης</t>
  </si>
  <si>
    <t>Κίνηση Κρουαζιερόπλοιων στο λιμάνι της Ζακύνθου</t>
  </si>
  <si>
    <t>Αφίξεις αλλοδαπών</t>
  </si>
  <si>
    <t>Αφίξεις ημεδαπών</t>
  </si>
  <si>
    <t xml:space="preserve">Αφίξεις αλλοδαπών </t>
  </si>
  <si>
    <t>Βασικά Μεγέθη Εισερχόμενου Τουρισμού της Περιφέρειας Ιονίων Νήσων 2017</t>
  </si>
  <si>
    <t xml:space="preserve">Βασικά Τουριστικά Μεγέθη της Περιφέρειας Ιονίων Νήσων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</si>
  <si>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</si>
  <si>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Ιόνια Νησιά </t>
  </si>
  <si>
    <t xml:space="preserve">Λοιποί κλάδοι 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</si>
  <si>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</si>
  <si>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</si>
  <si>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</si>
  <si>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</si>
  <si>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ΙΟΝΙΩΝ ΝΗΣΩΝ </t>
  </si>
  <si>
    <t xml:space="preserve">Ξενοδοχειακό δυναμικό 2017 </t>
  </si>
  <si>
    <t>ΠΕΡΙΦΕΡΕΙΑ ΙΟΝΙΩΝ ΝΗΣΩΝ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</si>
  <si>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</si>
  <si>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</si>
  <si>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</si>
  <si>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</si>
  <si>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</si>
  <si>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</si>
  <si>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</si>
  <si>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</si>
  <si>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</si>
  <si>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</si>
  <si>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</si>
  <si>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</si>
  <si>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</si>
  <si>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Ενοικιαζόμενα δωμάτια 2018</t>
  </si>
  <si>
    <t xml:space="preserve">Ενότητα </t>
  </si>
  <si>
    <t>Ενότητα</t>
  </si>
  <si>
    <t xml:space="preserve">Ξενοδοχειακό δυναμικό 2018 </t>
  </si>
  <si>
    <t>Βασικά Μεγέθη Εισερχόμενου Τουρισμού της Περιφέρειας Ιονίων Νήσων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</si>
  <si>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</si>
  <si>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</si>
  <si>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</si>
  <si>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</si>
  <si>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</si>
  <si>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</si>
  <si>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</si>
  <si>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Ιονίων Νήσων 2019</t>
  </si>
  <si>
    <t>Η απασχόληση στην Περιφέρεια Ιονίων Νήσων 2010 - 2019 (σε χιλ.)</t>
  </si>
  <si>
    <t>ΔΙΑΚΙΝΗΘΕΝΤΕΣ ΕΣΩΤΕΡΙΚΟΥ 2013-2019</t>
  </si>
  <si>
    <t>ΔΙΑΚΙΝΗΘΕΝΤΕΣ ΕΞΩΤΕΡΙΚΟΥ 2013-2019</t>
  </si>
  <si>
    <t>ΠΕΡΙΦΕΡΕΙΑ ΙΟΝΙΩΝ ΝΗΣΩΝ: Επισκέπτες σε Μουσεία / Αρχαιολογικούς χώρους 2010-2019</t>
  </si>
  <si>
    <t>ΠΕΡΙΦΕΡΕΙΑ ΙΟΝΙΩΝ ΝΗΣΩΝ: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</si>
  <si>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</si>
  <si>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 xml:space="preserve">Ξενοδοχειακό δυναμικό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</si>
</sst>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3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1"/>
      <color theme="0"/>
      <name val="Calibri"/>
      <family val="2"/>
      <scheme val="minor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rgb="FF0070C0"/>
      </bottom>
      <diagonal/>
    </border>
    <border>
      <left/>
      <right style="thin">
        <color theme="4"/>
      </right>
      <top/>
      <bottom style="thin">
        <color rgb="FF0070C0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rgb="FF0070C0"/>
      </bottom>
      <diagonal/>
    </border>
    <border>
      <left/>
      <right style="thin">
        <color theme="4"/>
      </right>
      <top style="thin">
        <color indexed="64"/>
      </top>
      <bottom style="thin">
        <color rgb="FF0070C0"/>
      </bottom>
      <diagonal/>
    </border>
  </borders>
  <cellStyleXfs count="13">
    <xf numFmtId="0" fontId="0" fillId="0" borderId="0"/>
    <xf numFmtId="0" fontId="2" fillId="0" borderId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/>
    <xf numFmtId="0" fontId="27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3" fontId="7" fillId="6" borderId="4" xfId="0" applyNumberFormat="1" applyFont="1" applyFill="1" applyBorder="1"/>
    <xf numFmtId="0" fontId="10" fillId="0" borderId="3" xfId="0" applyFont="1" applyBorder="1" applyAlignment="1">
      <alignment horizontal="left" vertical="center" wrapText="1"/>
    </xf>
    <xf numFmtId="3" fontId="10" fillId="6" borderId="3" xfId="0" applyNumberFormat="1" applyFont="1" applyFill="1" applyBorder="1" applyAlignment="1">
      <alignment horizontal="right" vertical="center" wrapText="1"/>
    </xf>
    <xf numFmtId="3" fontId="7" fillId="6" borderId="6" xfId="0" applyNumberFormat="1" applyFont="1" applyFill="1" applyBorder="1"/>
    <xf numFmtId="3" fontId="7" fillId="6" borderId="3" xfId="0" applyNumberFormat="1" applyFont="1" applyFill="1" applyBorder="1"/>
    <xf numFmtId="0" fontId="10" fillId="0" borderId="5" xfId="0" applyFont="1" applyBorder="1" applyAlignment="1">
      <alignment horizontal="left" vertical="center" wrapText="1"/>
    </xf>
    <xf numFmtId="3" fontId="10" fillId="6" borderId="5" xfId="0" applyNumberFormat="1" applyFont="1" applyFill="1" applyBorder="1" applyAlignment="1">
      <alignment horizontal="right" vertical="center" wrapText="1"/>
    </xf>
    <xf numFmtId="3" fontId="7" fillId="6" borderId="8" xfId="0" applyNumberFormat="1" applyFont="1" applyFill="1" applyBorder="1"/>
    <xf numFmtId="3" fontId="7" fillId="6" borderId="5" xfId="0" applyNumberFormat="1" applyFont="1" applyFill="1" applyBorder="1"/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6" fillId="6" borderId="9" xfId="0" applyNumberFormat="1" applyFont="1" applyFill="1" applyBorder="1"/>
    <xf numFmtId="0" fontId="9" fillId="0" borderId="9" xfId="0" applyFont="1" applyBorder="1" applyAlignment="1">
      <alignment vertical="center" wrapText="1"/>
    </xf>
    <xf numFmtId="0" fontId="11" fillId="0" borderId="0" xfId="0" applyFont="1"/>
    <xf numFmtId="0" fontId="5" fillId="4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3" fontId="0" fillId="5" borderId="0" xfId="0" applyNumberFormat="1" applyFill="1"/>
    <xf numFmtId="0" fontId="3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165" fontId="5" fillId="4" borderId="0" xfId="0" applyNumberFormat="1" applyFont="1" applyFill="1" applyAlignment="1">
      <alignment horizontal="center"/>
    </xf>
    <xf numFmtId="0" fontId="0" fillId="6" borderId="0" xfId="0" applyFill="1"/>
    <xf numFmtId="0" fontId="7" fillId="6" borderId="19" xfId="0" applyFont="1" applyFill="1" applyBorder="1"/>
    <xf numFmtId="166" fontId="7" fillId="6" borderId="19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7" fontId="7" fillId="6" borderId="19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3" xfId="0" applyFont="1" applyFill="1" applyBorder="1"/>
    <xf numFmtId="166" fontId="7" fillId="6" borderId="23" xfId="0" applyNumberFormat="1" applyFont="1" applyFill="1" applyBorder="1" applyAlignment="1">
      <alignment horizontal="center"/>
    </xf>
    <xf numFmtId="166" fontId="7" fillId="6" borderId="24" xfId="0" applyNumberFormat="1" applyFont="1" applyFill="1" applyBorder="1" applyAlignment="1">
      <alignment horizontal="center"/>
    </xf>
    <xf numFmtId="167" fontId="7" fillId="6" borderId="23" xfId="0" applyNumberFormat="1" applyFont="1" applyFill="1" applyBorder="1" applyAlignment="1">
      <alignment horizontal="center"/>
    </xf>
    <xf numFmtId="0" fontId="6" fillId="6" borderId="25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17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26" xfId="0" applyFont="1" applyFill="1" applyBorder="1" applyAlignment="1">
      <alignment vertical="center" wrapText="1"/>
    </xf>
    <xf numFmtId="167" fontId="6" fillId="6" borderId="27" xfId="0" applyNumberFormat="1" applyFont="1" applyFill="1" applyBorder="1" applyAlignment="1">
      <alignment horizontal="center"/>
    </xf>
    <xf numFmtId="166" fontId="6" fillId="6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19" fillId="4" borderId="0" xfId="0" applyFont="1" applyFill="1"/>
    <xf numFmtId="165" fontId="20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2" fillId="0" borderId="0" xfId="0" applyFont="1"/>
    <xf numFmtId="0" fontId="5" fillId="4" borderId="0" xfId="0" applyFont="1" applyFill="1" applyAlignment="1">
      <alignment horizontal="center" vertical="center"/>
    </xf>
    <xf numFmtId="166" fontId="7" fillId="2" borderId="17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3" applyFont="1"/>
    <xf numFmtId="0" fontId="12" fillId="0" borderId="19" xfId="0" applyFont="1" applyBorder="1" applyAlignment="1">
      <alignment vertical="center"/>
    </xf>
    <xf numFmtId="165" fontId="6" fillId="6" borderId="27" xfId="2" applyNumberFormat="1" applyFont="1" applyFill="1" applyBorder="1" applyAlignment="1">
      <alignment horizontal="center" vertical="center"/>
    </xf>
    <xf numFmtId="165" fontId="6" fillId="6" borderId="28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right" vertical="center"/>
    </xf>
    <xf numFmtId="0" fontId="5" fillId="4" borderId="16" xfId="0" applyFont="1" applyFill="1" applyBorder="1" applyAlignment="1">
      <alignment horizontal="center"/>
    </xf>
    <xf numFmtId="0" fontId="5" fillId="4" borderId="15" xfId="0" applyFont="1" applyFill="1" applyBorder="1"/>
    <xf numFmtId="0" fontId="5" fillId="4" borderId="13" xfId="0" applyFont="1" applyFill="1" applyBorder="1" applyAlignment="1">
      <alignment horizontal="center" wrapText="1"/>
    </xf>
    <xf numFmtId="0" fontId="19" fillId="4" borderId="0" xfId="0" applyFont="1" applyFill="1" applyAlignment="1">
      <alignment vertical="center"/>
    </xf>
    <xf numFmtId="0" fontId="25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center" vertical="center"/>
    </xf>
    <xf numFmtId="0" fontId="30" fillId="0" borderId="0" xfId="0" applyFont="1"/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0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3" fontId="10" fillId="6" borderId="36" xfId="0" applyNumberFormat="1" applyFont="1" applyFill="1" applyBorder="1" applyAlignment="1">
      <alignment horizontal="right" vertical="center" wrapText="1"/>
    </xf>
    <xf numFmtId="3" fontId="7" fillId="6" borderId="35" xfId="0" applyNumberFormat="1" applyFont="1" applyFill="1" applyBorder="1"/>
    <xf numFmtId="3" fontId="7" fillId="6" borderId="36" xfId="0" applyNumberFormat="1" applyFont="1" applyFill="1" applyBorder="1"/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3" fontId="10" fillId="6" borderId="38" xfId="0" applyNumberFormat="1" applyFont="1" applyFill="1" applyBorder="1" applyAlignment="1">
      <alignment horizontal="right" vertical="center" wrapText="1"/>
    </xf>
    <xf numFmtId="3" fontId="7" fillId="6" borderId="37" xfId="0" applyNumberFormat="1" applyFont="1" applyFill="1" applyBorder="1"/>
    <xf numFmtId="3" fontId="7" fillId="6" borderId="38" xfId="0" applyNumberFormat="1" applyFont="1" applyFill="1" applyBorder="1"/>
    <xf numFmtId="3" fontId="10" fillId="0" borderId="34" xfId="0" applyNumberFormat="1" applyFont="1" applyBorder="1" applyAlignment="1">
      <alignment vertical="center" wrapText="1"/>
    </xf>
    <xf numFmtId="0" fontId="8" fillId="0" borderId="0" xfId="0" applyFont="1" applyBorder="1" applyAlignment="1"/>
    <xf numFmtId="166" fontId="20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31" xfId="0" applyFont="1" applyFill="1" applyBorder="1" applyAlignment="1">
      <alignment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B94B3627-DC7C-4718-8363-6E4C0F68334F}"/>
    <cellStyle name="Comma 3" xfId="6" xr:uid="{071B6CE9-A1DB-4157-987F-1CE1281BC692}"/>
    <cellStyle name="Followed Hyperlink 2" xfId="8" xr:uid="{0F6929EF-2BB4-45FF-ABFE-8D71666EE68F}"/>
    <cellStyle name="Hyperlink" xfId="3" builtinId="8"/>
    <cellStyle name="Hyperlink 2" xfId="9" xr:uid="{6292898D-46D5-41DD-A2C2-2CB0300D2DA4}"/>
    <cellStyle name="Normal" xfId="0" builtinId="0"/>
    <cellStyle name="Normal 2" xfId="1" xr:uid="{00000000-0005-0000-0000-000002000000}"/>
    <cellStyle name="Normal 2 2" xfId="10" xr:uid="{9467716B-0739-474F-8CD5-B6E3FABCE713}"/>
    <cellStyle name="Normal 3" xfId="11" xr:uid="{39F4B79E-733D-4936-BE07-D1DB79F03915}"/>
    <cellStyle name="Normal 5" xfId="5" xr:uid="{00000000-0005-0000-0000-000034000000}"/>
    <cellStyle name="Percent" xfId="2" builtinId="5"/>
    <cellStyle name="Βασικό_Φύλλο1" xfId="12" xr:uid="{50141E21-9D56-42E2-BC65-9521454CC2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176531</xdr:colOff>
      <xdr:row>19</xdr:row>
      <xdr:rowOff>153035</xdr:rowOff>
    </xdr:from>
    <xdr:to>
      <xdr:col>14</xdr:col>
      <xdr:colOff>224155</xdr:colOff>
      <xdr:row>32</xdr:row>
      <xdr:rowOff>1099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76531" y="3940175"/>
          <a:ext cx="8582024" cy="222550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Ιανουάριος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590550</xdr:colOff>
      <xdr:row>4</xdr:row>
      <xdr:rowOff>133351</xdr:rowOff>
    </xdr:from>
    <xdr:to>
      <xdr:col>8</xdr:col>
      <xdr:colOff>561750</xdr:colOff>
      <xdr:row>11</xdr:row>
      <xdr:rowOff>127668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DBCBAF-9D87-4E35-B533-192B9663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2001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182878</xdr:rowOff>
    </xdr:from>
    <xdr:to>
      <xdr:col>14</xdr:col>
      <xdr:colOff>123825</xdr:colOff>
      <xdr:row>23</xdr:row>
      <xdr:rowOff>129539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365758"/>
          <a:ext cx="8658224" cy="397002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Ιονίων Νήσων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Ιονίων Νήσων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Ιονίων Νήσων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IN_Protovoulies_Anaptyxhs_TK.pdf" TargetMode="External"/><Relationship Id="rId2" Type="http://schemas.openxmlformats.org/officeDocument/2006/relationships/hyperlink" Target="http://www.insete.gr/Portals/0/meletes-INSETE/07/2015_IN_Ereuna_Analysh_Xartografhsh.pdf" TargetMode="External"/><Relationship Id="rId1" Type="http://schemas.openxmlformats.org/officeDocument/2006/relationships/hyperlink" Target="http://www.insete.gr/Portals/0/meletes-INSETE/07/2015_IN_Odikos_Xarths.pdf" TargetMode="External"/><Relationship Id="rId6" Type="http://schemas.openxmlformats.org/officeDocument/2006/relationships/vmlDrawing" Target="../drawings/vmlDrawing12.v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nsete.gr/Portals/0/meletes-INSETE/07/2015_IN_Meleth_Exideikeyshs_P5_1_02_0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activeCell="A37" sqref="A37"/>
    </sheetView>
  </sheetViews>
  <sheetFormatPr defaultRowHeight="14.4" x14ac:dyDescent="0.3"/>
  <sheetData>
    <row r="1" spans="1:15" ht="39" customHeight="1" x14ac:dyDescent="0.3">
      <c r="A1" s="159" t="s">
        <v>112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</sheetData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07C3-B2F2-4784-9811-6474352840E2}">
  <sheetPr>
    <tabColor rgb="FFC00000"/>
    <pageSetUpPr fitToPage="1"/>
  </sheetPr>
  <dimension ref="A2:F12"/>
  <sheetViews>
    <sheetView showGridLines="0" zoomScaleNormal="100" workbookViewId="0">
      <selection activeCell="E11" sqref="E11"/>
    </sheetView>
  </sheetViews>
  <sheetFormatPr defaultRowHeight="14.4" x14ac:dyDescent="0.3"/>
  <cols>
    <col min="1" max="1" width="5.5546875" bestFit="1" customWidth="1"/>
    <col min="2" max="2" width="20.5546875" customWidth="1"/>
    <col min="3" max="3" width="10.6640625" customWidth="1"/>
    <col min="4" max="5" width="24.6640625" bestFit="1" customWidth="1"/>
    <col min="6" max="6" width="18.109375" bestFit="1" customWidth="1"/>
  </cols>
  <sheetData>
    <row r="2" spans="1:6" x14ac:dyDescent="0.3">
      <c r="A2" s="192" t="s">
        <v>151</v>
      </c>
      <c r="B2" s="193"/>
      <c r="C2" s="193"/>
      <c r="D2" s="193"/>
      <c r="E2" s="193"/>
      <c r="F2" s="193"/>
    </row>
    <row r="3" spans="1:6" ht="35.25" customHeight="1" x14ac:dyDescent="0.3">
      <c r="A3" s="117"/>
      <c r="B3" s="19"/>
      <c r="C3" s="19"/>
      <c r="D3" s="40" t="s">
        <v>21</v>
      </c>
      <c r="E3" s="40" t="s">
        <v>22</v>
      </c>
      <c r="F3" s="20" t="s">
        <v>23</v>
      </c>
    </row>
    <row r="4" spans="1:6" ht="32.25" customHeight="1" x14ac:dyDescent="0.3">
      <c r="A4" s="116" t="s">
        <v>20</v>
      </c>
      <c r="B4" s="118" t="s">
        <v>67</v>
      </c>
      <c r="C4" s="118" t="s">
        <v>33</v>
      </c>
      <c r="D4" s="21" t="s">
        <v>24</v>
      </c>
      <c r="E4" s="21" t="s">
        <v>24</v>
      </c>
      <c r="F4" s="21" t="s">
        <v>25</v>
      </c>
    </row>
    <row r="5" spans="1:6" ht="15" customHeight="1" x14ac:dyDescent="0.3">
      <c r="A5" s="140">
        <v>2019</v>
      </c>
      <c r="B5" s="141" t="s">
        <v>28</v>
      </c>
      <c r="C5" s="142" t="s">
        <v>28</v>
      </c>
      <c r="D5" s="143">
        <v>175928</v>
      </c>
      <c r="E5" s="144">
        <v>171557</v>
      </c>
      <c r="F5" s="145">
        <f>SUM(D5:E5)</f>
        <v>347485</v>
      </c>
    </row>
    <row r="6" spans="1:6" ht="15" customHeight="1" x14ac:dyDescent="0.3">
      <c r="A6" s="140">
        <v>2018</v>
      </c>
      <c r="B6" s="141" t="s">
        <v>28</v>
      </c>
      <c r="C6" s="142" t="s">
        <v>28</v>
      </c>
      <c r="D6" s="143">
        <v>177959</v>
      </c>
      <c r="E6" s="144">
        <v>171805</v>
      </c>
      <c r="F6" s="145">
        <f>SUM(D6:E6)</f>
        <v>349764</v>
      </c>
    </row>
    <row r="7" spans="1:6" ht="15" customHeight="1" x14ac:dyDescent="0.3">
      <c r="A7" s="139">
        <v>2017</v>
      </c>
      <c r="B7" s="134" t="s">
        <v>28</v>
      </c>
      <c r="C7" s="135" t="s">
        <v>28</v>
      </c>
      <c r="D7" s="136">
        <v>131465</v>
      </c>
      <c r="E7" s="137">
        <v>130638</v>
      </c>
      <c r="F7" s="138">
        <f>SUM(D7:E7)</f>
        <v>262103</v>
      </c>
    </row>
    <row r="8" spans="1:6" x14ac:dyDescent="0.3">
      <c r="A8" s="139">
        <v>2016</v>
      </c>
      <c r="B8" s="134" t="s">
        <v>28</v>
      </c>
      <c r="C8" s="135" t="s">
        <v>28</v>
      </c>
      <c r="D8" s="136">
        <v>94180</v>
      </c>
      <c r="E8" s="137">
        <v>92454</v>
      </c>
      <c r="F8" s="138">
        <f>SUM(D8:E8)</f>
        <v>186634</v>
      </c>
    </row>
    <row r="9" spans="1:6" x14ac:dyDescent="0.3">
      <c r="A9" s="139">
        <v>2015</v>
      </c>
      <c r="B9" s="134" t="s">
        <v>28</v>
      </c>
      <c r="C9" s="135" t="s">
        <v>28</v>
      </c>
      <c r="D9" s="136">
        <v>83147</v>
      </c>
      <c r="E9" s="137">
        <v>79074</v>
      </c>
      <c r="F9" s="138">
        <f>SUM(D9:E9)</f>
        <v>162221</v>
      </c>
    </row>
    <row r="10" spans="1:6" x14ac:dyDescent="0.3">
      <c r="A10" s="139">
        <v>2014</v>
      </c>
      <c r="B10" s="134" t="s">
        <v>28</v>
      </c>
      <c r="C10" s="135" t="s">
        <v>28</v>
      </c>
      <c r="D10" s="136">
        <v>69371</v>
      </c>
      <c r="E10" s="137">
        <v>69195</v>
      </c>
      <c r="F10" s="138">
        <f t="shared" ref="F10" si="0">SUM(D10:E10)</f>
        <v>138566</v>
      </c>
    </row>
    <row r="11" spans="1:6" ht="15" thickBot="1" x14ac:dyDescent="0.35">
      <c r="A11" s="133">
        <v>2013</v>
      </c>
      <c r="B11" s="132" t="s">
        <v>28</v>
      </c>
      <c r="C11" s="132" t="s">
        <v>28</v>
      </c>
      <c r="D11" s="146">
        <v>52715</v>
      </c>
      <c r="E11" s="146">
        <v>53187</v>
      </c>
      <c r="F11" s="146">
        <f>SUM(D11:E11)</f>
        <v>105902</v>
      </c>
    </row>
    <row r="12" spans="1:6" x14ac:dyDescent="0.3">
      <c r="A12" s="147" t="s">
        <v>124</v>
      </c>
      <c r="B12" s="147"/>
      <c r="C12" s="131"/>
      <c r="D12" s="39"/>
      <c r="E12" s="7"/>
      <c r="F12" s="7"/>
    </row>
  </sheetData>
  <mergeCells count="1">
    <mergeCell ref="A2:F2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5" manualBreakCount="5">
    <brk id="7" max="5" man="1"/>
    <brk id="8" max="5" man="1"/>
    <brk id="9" max="7" man="1"/>
    <brk id="8" max="7" man="1"/>
    <brk id="10" max="7" man="1"/>
  </rowBreaks>
  <colBreaks count="1" manualBreakCount="1">
    <brk id="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1712-E3B3-476E-A9E8-1F49FC4FF651}">
  <sheetPr>
    <tabColor theme="6"/>
  </sheetPr>
  <dimension ref="A3:H27"/>
  <sheetViews>
    <sheetView showGridLines="0" zoomScaleNormal="100" workbookViewId="0">
      <selection activeCell="G26" sqref="G26:H26"/>
    </sheetView>
  </sheetViews>
  <sheetFormatPr defaultRowHeight="14.4" x14ac:dyDescent="0.3"/>
  <cols>
    <col min="1" max="1" width="22" customWidth="1"/>
  </cols>
  <sheetData>
    <row r="3" spans="1:8" s="108" customFormat="1" ht="17.100000000000001" customHeight="1" x14ac:dyDescent="0.3">
      <c r="A3" s="161" t="s">
        <v>105</v>
      </c>
      <c r="B3" s="161"/>
      <c r="C3" s="161"/>
      <c r="D3" s="161"/>
      <c r="E3" s="161"/>
      <c r="F3" s="161"/>
      <c r="G3" s="161"/>
      <c r="H3" s="161"/>
    </row>
    <row r="4" spans="1:8" s="108" customFormat="1" ht="17.100000000000001" customHeight="1" x14ac:dyDescent="0.3">
      <c r="A4" s="119"/>
      <c r="B4" s="100">
        <v>2013</v>
      </c>
      <c r="C4" s="100">
        <v>2014</v>
      </c>
      <c r="D4" s="100">
        <v>2015</v>
      </c>
      <c r="E4" s="100">
        <v>2016</v>
      </c>
      <c r="F4" s="100">
        <v>2017</v>
      </c>
      <c r="G4" s="100">
        <v>2018</v>
      </c>
      <c r="H4" s="130">
        <v>2019</v>
      </c>
    </row>
    <row r="5" spans="1:8" x14ac:dyDescent="0.3">
      <c r="A5" s="7" t="s">
        <v>125</v>
      </c>
      <c r="B5" s="96">
        <v>480</v>
      </c>
      <c r="C5" s="96">
        <v>395</v>
      </c>
      <c r="D5" s="96">
        <v>407</v>
      </c>
      <c r="E5" s="96">
        <v>481</v>
      </c>
      <c r="F5" s="96">
        <v>410</v>
      </c>
      <c r="G5" s="96">
        <v>413</v>
      </c>
      <c r="H5" s="96">
        <v>420</v>
      </c>
    </row>
    <row r="6" spans="1:8" x14ac:dyDescent="0.3">
      <c r="A6" s="97" t="s">
        <v>126</v>
      </c>
      <c r="B6" s="88"/>
      <c r="C6" s="88">
        <f>C5/B5-1</f>
        <v>-0.17708333333333337</v>
      </c>
      <c r="D6" s="88">
        <f t="shared" ref="D6:H6" si="0">D5/C5-1</f>
        <v>3.0379746835442978E-2</v>
      </c>
      <c r="E6" s="88">
        <f t="shared" si="0"/>
        <v>0.18181818181818188</v>
      </c>
      <c r="F6" s="88">
        <f t="shared" si="0"/>
        <v>-0.14760914760914756</v>
      </c>
      <c r="G6" s="88">
        <f t="shared" si="0"/>
        <v>7.3170731707317138E-3</v>
      </c>
      <c r="H6" s="88">
        <f t="shared" si="0"/>
        <v>1.6949152542372836E-2</v>
      </c>
    </row>
    <row r="7" spans="1:8" x14ac:dyDescent="0.3">
      <c r="A7" s="7" t="s">
        <v>127</v>
      </c>
      <c r="B7" s="13">
        <v>744673</v>
      </c>
      <c r="C7" s="13">
        <v>672368</v>
      </c>
      <c r="D7" s="13">
        <v>647347</v>
      </c>
      <c r="E7" s="98">
        <v>748916</v>
      </c>
      <c r="F7" s="13">
        <v>679681</v>
      </c>
      <c r="G7" s="13">
        <v>735832</v>
      </c>
      <c r="H7" s="13">
        <v>767673</v>
      </c>
    </row>
    <row r="8" spans="1:8" x14ac:dyDescent="0.3">
      <c r="A8" s="97" t="s">
        <v>126</v>
      </c>
      <c r="B8" s="88"/>
      <c r="C8" s="88">
        <f>C7/B7-1</f>
        <v>-9.7096309386804691E-2</v>
      </c>
      <c r="D8" s="88">
        <f t="shared" ref="D8:H8" si="1">D7/C7-1</f>
        <v>-3.721325226661587E-2</v>
      </c>
      <c r="E8" s="88">
        <f t="shared" si="1"/>
        <v>0.15690039499680997</v>
      </c>
      <c r="F8" s="88">
        <f t="shared" si="1"/>
        <v>-9.2446949991721317E-2</v>
      </c>
      <c r="G8" s="88">
        <f t="shared" si="1"/>
        <v>8.2613755570627889E-2</v>
      </c>
      <c r="H8" s="88">
        <f t="shared" si="1"/>
        <v>4.3272105589319265E-2</v>
      </c>
    </row>
    <row r="9" spans="1:8" x14ac:dyDescent="0.3">
      <c r="A9" s="194" t="s">
        <v>128</v>
      </c>
      <c r="B9" s="194"/>
      <c r="C9" s="194"/>
      <c r="D9" s="194"/>
      <c r="E9" s="7"/>
    </row>
    <row r="10" spans="1:8" x14ac:dyDescent="0.3">
      <c r="A10" s="7"/>
      <c r="B10" s="7"/>
      <c r="C10" s="7"/>
      <c r="D10" s="7"/>
      <c r="E10" s="7"/>
    </row>
    <row r="11" spans="1:8" x14ac:dyDescent="0.3">
      <c r="A11" s="7"/>
      <c r="B11" s="7"/>
      <c r="C11" s="7"/>
      <c r="D11" s="7"/>
      <c r="E11" s="7"/>
    </row>
    <row r="12" spans="1:8" s="108" customFormat="1" ht="17.100000000000001" customHeight="1" x14ac:dyDescent="0.3">
      <c r="A12" s="161" t="s">
        <v>106</v>
      </c>
      <c r="B12" s="161"/>
      <c r="C12" s="161"/>
      <c r="D12" s="161"/>
      <c r="E12" s="161"/>
      <c r="F12" s="161"/>
      <c r="G12" s="161"/>
      <c r="H12" s="161"/>
    </row>
    <row r="13" spans="1:8" s="108" customFormat="1" ht="17.100000000000001" customHeight="1" x14ac:dyDescent="0.3">
      <c r="A13" s="119"/>
      <c r="B13" s="100">
        <v>2013</v>
      </c>
      <c r="C13" s="100">
        <v>2014</v>
      </c>
      <c r="D13" s="100">
        <v>2015</v>
      </c>
      <c r="E13" s="100">
        <v>2016</v>
      </c>
      <c r="F13" s="100">
        <v>2017</v>
      </c>
      <c r="G13" s="100">
        <v>2018</v>
      </c>
      <c r="H13" s="130">
        <v>2019</v>
      </c>
    </row>
    <row r="14" spans="1:8" x14ac:dyDescent="0.3">
      <c r="A14" s="7" t="s">
        <v>125</v>
      </c>
      <c r="B14" s="96">
        <v>100</v>
      </c>
      <c r="C14" s="96">
        <v>79</v>
      </c>
      <c r="D14" s="96">
        <v>112</v>
      </c>
      <c r="E14" s="96">
        <v>77</v>
      </c>
      <c r="F14" s="96">
        <v>50</v>
      </c>
      <c r="G14" s="96">
        <v>90</v>
      </c>
      <c r="H14" s="96">
        <v>133</v>
      </c>
    </row>
    <row r="15" spans="1:8" x14ac:dyDescent="0.3">
      <c r="A15" s="97" t="s">
        <v>126</v>
      </c>
      <c r="B15" s="88"/>
      <c r="C15" s="88">
        <f>C14/B14-1</f>
        <v>-0.20999999999999996</v>
      </c>
      <c r="D15" s="88">
        <f t="shared" ref="D15:H15" si="2">D14/C14-1</f>
        <v>0.41772151898734178</v>
      </c>
      <c r="E15" s="88">
        <f t="shared" si="2"/>
        <v>-0.3125</v>
      </c>
      <c r="F15" s="88">
        <f t="shared" si="2"/>
        <v>-0.35064935064935066</v>
      </c>
      <c r="G15" s="88">
        <f t="shared" si="2"/>
        <v>0.8</v>
      </c>
      <c r="H15" s="88">
        <f t="shared" si="2"/>
        <v>0.47777777777777786</v>
      </c>
    </row>
    <row r="16" spans="1:8" x14ac:dyDescent="0.3">
      <c r="A16" s="7" t="s">
        <v>127</v>
      </c>
      <c r="B16" s="13">
        <v>135659</v>
      </c>
      <c r="C16" s="13">
        <v>88032</v>
      </c>
      <c r="D16" s="13">
        <v>149227</v>
      </c>
      <c r="E16" s="98">
        <v>85463</v>
      </c>
      <c r="F16" s="13">
        <v>61598</v>
      </c>
      <c r="G16" s="13">
        <v>144074</v>
      </c>
      <c r="H16" s="13">
        <v>259261</v>
      </c>
    </row>
    <row r="17" spans="1:8" x14ac:dyDescent="0.3">
      <c r="A17" s="97" t="s">
        <v>126</v>
      </c>
      <c r="B17" s="88"/>
      <c r="C17" s="88">
        <f>C16/B16-1</f>
        <v>-0.3510788078933208</v>
      </c>
      <c r="D17" s="88">
        <f t="shared" ref="D17:H17" si="3">D16/C16-1</f>
        <v>0.6951449472918938</v>
      </c>
      <c r="E17" s="88">
        <f t="shared" si="3"/>
        <v>-0.42729532859335106</v>
      </c>
      <c r="F17" s="88">
        <f t="shared" si="3"/>
        <v>-0.27924364929852685</v>
      </c>
      <c r="G17" s="88">
        <f t="shared" si="3"/>
        <v>1.3389395759602585</v>
      </c>
      <c r="H17" s="88">
        <f t="shared" si="3"/>
        <v>0.79949886863695041</v>
      </c>
    </row>
    <row r="18" spans="1:8" x14ac:dyDescent="0.3">
      <c r="A18" s="194" t="s">
        <v>128</v>
      </c>
      <c r="B18" s="194"/>
      <c r="C18" s="194"/>
      <c r="D18" s="194"/>
      <c r="E18" s="7"/>
    </row>
    <row r="19" spans="1:8" x14ac:dyDescent="0.3">
      <c r="A19" s="7"/>
      <c r="B19" s="7"/>
      <c r="C19" s="7"/>
      <c r="D19" s="7"/>
      <c r="E19" s="7"/>
    </row>
    <row r="20" spans="1:8" x14ac:dyDescent="0.3">
      <c r="A20" s="7"/>
      <c r="B20" s="7"/>
      <c r="C20" s="7"/>
      <c r="D20" s="7"/>
      <c r="E20" s="7"/>
    </row>
    <row r="21" spans="1:8" s="108" customFormat="1" ht="17.100000000000001" customHeight="1" x14ac:dyDescent="0.3">
      <c r="A21" s="161" t="s">
        <v>107</v>
      </c>
      <c r="B21" s="161"/>
      <c r="C21" s="161"/>
      <c r="D21" s="161"/>
      <c r="E21" s="161"/>
      <c r="F21" s="161"/>
      <c r="G21" s="161"/>
      <c r="H21" s="161"/>
    </row>
    <row r="22" spans="1:8" s="108" customFormat="1" ht="17.100000000000001" customHeight="1" x14ac:dyDescent="0.3">
      <c r="A22" s="119"/>
      <c r="B22" s="100">
        <v>2013</v>
      </c>
      <c r="C22" s="100">
        <v>2014</v>
      </c>
      <c r="D22" s="100">
        <v>2015</v>
      </c>
      <c r="E22" s="100">
        <v>2016</v>
      </c>
      <c r="F22" s="100">
        <v>2017</v>
      </c>
      <c r="G22" s="100">
        <v>2018</v>
      </c>
      <c r="H22" s="130">
        <v>2019</v>
      </c>
    </row>
    <row r="23" spans="1:8" x14ac:dyDescent="0.3">
      <c r="A23" s="7" t="s">
        <v>125</v>
      </c>
      <c r="B23" s="96">
        <v>34</v>
      </c>
      <c r="C23" s="96">
        <v>13</v>
      </c>
      <c r="D23" s="96">
        <v>8</v>
      </c>
      <c r="E23" s="96">
        <v>29</v>
      </c>
      <c r="F23" s="96">
        <v>17</v>
      </c>
      <c r="G23" s="96">
        <v>17</v>
      </c>
      <c r="H23" s="96">
        <v>20</v>
      </c>
    </row>
    <row r="24" spans="1:8" x14ac:dyDescent="0.3">
      <c r="A24" s="97" t="s">
        <v>126</v>
      </c>
      <c r="B24" s="88"/>
      <c r="C24" s="88">
        <f>C23/B23-1</f>
        <v>-0.61764705882352944</v>
      </c>
      <c r="D24" s="88">
        <f t="shared" ref="D24:H24" si="4">D23/C23-1</f>
        <v>-0.38461538461538458</v>
      </c>
      <c r="E24" s="88">
        <f t="shared" si="4"/>
        <v>2.625</v>
      </c>
      <c r="F24" s="88">
        <f t="shared" si="4"/>
        <v>-0.41379310344827591</v>
      </c>
      <c r="G24" s="88">
        <f t="shared" si="4"/>
        <v>0</v>
      </c>
      <c r="H24" s="88">
        <f t="shared" si="4"/>
        <v>0.17647058823529416</v>
      </c>
    </row>
    <row r="25" spans="1:8" x14ac:dyDescent="0.3">
      <c r="A25" s="7" t="s">
        <v>127</v>
      </c>
      <c r="B25" s="13">
        <v>34143</v>
      </c>
      <c r="C25" s="13">
        <v>10953</v>
      </c>
      <c r="D25" s="13">
        <v>5742</v>
      </c>
      <c r="E25" s="98">
        <v>25175</v>
      </c>
      <c r="F25" s="13">
        <v>13104</v>
      </c>
      <c r="G25" s="13">
        <v>14284</v>
      </c>
      <c r="H25" s="13">
        <v>17226</v>
      </c>
    </row>
    <row r="26" spans="1:8" x14ac:dyDescent="0.3">
      <c r="A26" s="97" t="s">
        <v>126</v>
      </c>
      <c r="B26" s="88"/>
      <c r="C26" s="88">
        <f>C25/B25-1</f>
        <v>-0.67920217907038039</v>
      </c>
      <c r="D26" s="88">
        <f t="shared" ref="D26:H26" si="5">D25/C25-1</f>
        <v>-0.47576006573541496</v>
      </c>
      <c r="E26" s="88">
        <f t="shared" si="5"/>
        <v>3.3843608498780915</v>
      </c>
      <c r="F26" s="88">
        <f t="shared" si="5"/>
        <v>-0.4794836146971202</v>
      </c>
      <c r="G26" s="88">
        <f t="shared" si="5"/>
        <v>9.0048840048839951E-2</v>
      </c>
      <c r="H26" s="88">
        <f t="shared" si="5"/>
        <v>0.20596471576589193</v>
      </c>
    </row>
    <row r="27" spans="1:8" x14ac:dyDescent="0.3">
      <c r="A27" s="194" t="s">
        <v>128</v>
      </c>
      <c r="B27" s="194"/>
      <c r="C27" s="194"/>
      <c r="D27" s="194"/>
      <c r="E27" s="7"/>
    </row>
  </sheetData>
  <mergeCells count="6">
    <mergeCell ref="A27:D27"/>
    <mergeCell ref="A9:D9"/>
    <mergeCell ref="A18:D18"/>
    <mergeCell ref="A3:H3"/>
    <mergeCell ref="A12:H12"/>
    <mergeCell ref="A21:H21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7"/>
  <sheetViews>
    <sheetView showGridLines="0" zoomScaleNormal="100" workbookViewId="0">
      <pane xSplit="1" topLeftCell="B1" activePane="topRight" state="frozen"/>
      <selection pane="topRight" activeCell="L16" sqref="L16"/>
    </sheetView>
  </sheetViews>
  <sheetFormatPr defaultRowHeight="14.4" x14ac:dyDescent="0.3"/>
  <cols>
    <col min="1" max="1" width="13.6640625" customWidth="1"/>
    <col min="2" max="2" width="19.44140625" bestFit="1" customWidth="1"/>
    <col min="3" max="8" width="8.44140625" bestFit="1" customWidth="1"/>
  </cols>
  <sheetData>
    <row r="3" spans="1:14" x14ac:dyDescent="0.3">
      <c r="A3" s="174" t="s">
        <v>152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4" ht="33" customHeight="1" x14ac:dyDescent="0.3">
      <c r="A4" s="128" t="s">
        <v>68</v>
      </c>
      <c r="B4" s="48"/>
      <c r="C4" s="52">
        <v>2010</v>
      </c>
      <c r="D4" s="52">
        <v>2011</v>
      </c>
      <c r="E4" s="52">
        <v>2012</v>
      </c>
      <c r="F4" s="52">
        <v>2013</v>
      </c>
      <c r="G4" s="52">
        <v>2014</v>
      </c>
      <c r="H4" s="52">
        <v>2015</v>
      </c>
      <c r="I4" s="52">
        <v>2016</v>
      </c>
      <c r="J4" s="52">
        <v>2017</v>
      </c>
      <c r="K4" s="126">
        <v>2018</v>
      </c>
      <c r="L4" s="157">
        <v>2019</v>
      </c>
      <c r="M4" s="1"/>
      <c r="N4" s="1"/>
    </row>
    <row r="5" spans="1:14" x14ac:dyDescent="0.3">
      <c r="A5" s="171" t="s">
        <v>26</v>
      </c>
      <c r="B5" s="10" t="s">
        <v>5</v>
      </c>
      <c r="C5" s="11">
        <v>5550</v>
      </c>
      <c r="D5" s="11">
        <v>5886</v>
      </c>
      <c r="E5" s="11">
        <v>2569</v>
      </c>
      <c r="F5" s="11">
        <v>14045</v>
      </c>
      <c r="G5" s="11">
        <v>5118</v>
      </c>
      <c r="H5" s="11">
        <v>2742</v>
      </c>
      <c r="I5" s="11">
        <v>9101</v>
      </c>
      <c r="J5" s="11">
        <v>10170</v>
      </c>
      <c r="K5" s="11">
        <v>9715</v>
      </c>
      <c r="L5" s="11">
        <v>7902</v>
      </c>
    </row>
    <row r="6" spans="1:14" x14ac:dyDescent="0.3">
      <c r="A6" s="171"/>
      <c r="B6" s="10" t="s">
        <v>6</v>
      </c>
      <c r="C6" s="11">
        <v>12296</v>
      </c>
      <c r="D6" s="11">
        <v>7952</v>
      </c>
      <c r="E6" s="11">
        <v>9199</v>
      </c>
      <c r="F6" s="11">
        <v>19000</v>
      </c>
      <c r="G6" s="11">
        <v>17947</v>
      </c>
      <c r="H6" s="11">
        <v>16656</v>
      </c>
      <c r="I6" s="11">
        <v>15978</v>
      </c>
      <c r="J6" s="11">
        <v>24797</v>
      </c>
      <c r="K6" s="11">
        <v>14127</v>
      </c>
      <c r="L6" s="11">
        <v>21707</v>
      </c>
    </row>
    <row r="7" spans="1:14" x14ac:dyDescent="0.3">
      <c r="A7" s="170" t="s">
        <v>27</v>
      </c>
      <c r="B7" s="12" t="s">
        <v>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4" x14ac:dyDescent="0.3">
      <c r="A8" s="170"/>
      <c r="B8" s="12" t="s">
        <v>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4" x14ac:dyDescent="0.3">
      <c r="A9" s="171" t="s">
        <v>28</v>
      </c>
      <c r="B9" s="10" t="s">
        <v>5</v>
      </c>
      <c r="C9" s="11">
        <v>51419</v>
      </c>
      <c r="D9" s="11">
        <v>52347</v>
      </c>
      <c r="E9" s="11">
        <v>46819</v>
      </c>
      <c r="F9" s="11">
        <v>44236</v>
      </c>
      <c r="G9" s="11">
        <v>49835</v>
      </c>
      <c r="H9" s="11">
        <v>53855</v>
      </c>
      <c r="I9" s="11">
        <v>52603</v>
      </c>
      <c r="J9" s="11">
        <v>54464</v>
      </c>
      <c r="K9" s="11">
        <v>61686</v>
      </c>
      <c r="L9" s="11">
        <v>66836</v>
      </c>
    </row>
    <row r="10" spans="1:14" x14ac:dyDescent="0.3">
      <c r="A10" s="171"/>
      <c r="B10" s="10" t="s">
        <v>6</v>
      </c>
      <c r="C10" s="11">
        <v>122575</v>
      </c>
      <c r="D10" s="11">
        <v>112529</v>
      </c>
      <c r="E10" s="11">
        <v>112741</v>
      </c>
      <c r="F10" s="11">
        <v>154198</v>
      </c>
      <c r="G10" s="11">
        <v>208971</v>
      </c>
      <c r="H10" s="11">
        <v>220293</v>
      </c>
      <c r="I10" s="11">
        <v>202646</v>
      </c>
      <c r="J10" s="11">
        <v>153996</v>
      </c>
      <c r="K10" s="11">
        <v>185135</v>
      </c>
      <c r="L10" s="11">
        <v>206772</v>
      </c>
    </row>
    <row r="11" spans="1:14" x14ac:dyDescent="0.3">
      <c r="A11" s="170" t="s">
        <v>29</v>
      </c>
      <c r="B11" s="12" t="s">
        <v>5</v>
      </c>
      <c r="C11" s="13">
        <v>4872</v>
      </c>
      <c r="D11" s="13">
        <v>7413</v>
      </c>
      <c r="E11" s="13">
        <v>7184</v>
      </c>
      <c r="F11" s="13">
        <v>8331</v>
      </c>
      <c r="G11" s="13">
        <v>100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4" x14ac:dyDescent="0.3">
      <c r="A12" s="170"/>
      <c r="B12" s="12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4" x14ac:dyDescent="0.3">
      <c r="A13" s="171" t="s">
        <v>30</v>
      </c>
      <c r="B13" s="10" t="s">
        <v>5</v>
      </c>
      <c r="C13" s="11">
        <v>3029</v>
      </c>
      <c r="D13" s="11">
        <v>3303</v>
      </c>
      <c r="E13" s="11">
        <v>4226</v>
      </c>
      <c r="F13" s="11">
        <v>4072</v>
      </c>
      <c r="G13" s="11">
        <v>4948</v>
      </c>
      <c r="H13" s="11">
        <v>4538</v>
      </c>
      <c r="I13" s="11">
        <v>5426</v>
      </c>
      <c r="J13" s="11">
        <v>5997</v>
      </c>
      <c r="K13" s="11">
        <v>7269</v>
      </c>
      <c r="L13" s="11">
        <v>6134</v>
      </c>
    </row>
    <row r="14" spans="1:14" x14ac:dyDescent="0.3">
      <c r="A14" s="171"/>
      <c r="B14" s="10" t="s">
        <v>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6542</v>
      </c>
      <c r="J14" s="11">
        <v>6897</v>
      </c>
      <c r="K14" s="11">
        <v>7288</v>
      </c>
      <c r="L14" s="11">
        <v>8418</v>
      </c>
    </row>
    <row r="15" spans="1:14" x14ac:dyDescent="0.3">
      <c r="A15" s="172" t="s">
        <v>4</v>
      </c>
      <c r="B15" s="53" t="s">
        <v>5</v>
      </c>
      <c r="C15" s="54">
        <f>C5+C7+C9+C11+C13</f>
        <v>64870</v>
      </c>
      <c r="D15" s="54">
        <f t="shared" ref="D15:J16" si="0">D5+D7+D9+D11+D13</f>
        <v>68949</v>
      </c>
      <c r="E15" s="54">
        <f t="shared" si="0"/>
        <v>60798</v>
      </c>
      <c r="F15" s="54">
        <f t="shared" si="0"/>
        <v>70684</v>
      </c>
      <c r="G15" s="54">
        <f t="shared" si="0"/>
        <v>60001</v>
      </c>
      <c r="H15" s="54">
        <f t="shared" si="0"/>
        <v>61135</v>
      </c>
      <c r="I15" s="54">
        <f t="shared" si="0"/>
        <v>67130</v>
      </c>
      <c r="J15" s="54">
        <f t="shared" si="0"/>
        <v>70631</v>
      </c>
      <c r="K15" s="54">
        <f t="shared" ref="K15:L15" si="1">K5+K7+K9+K11+K13</f>
        <v>78670</v>
      </c>
      <c r="L15" s="54">
        <f t="shared" si="1"/>
        <v>80872</v>
      </c>
    </row>
    <row r="16" spans="1:14" x14ac:dyDescent="0.3">
      <c r="A16" s="172"/>
      <c r="B16" s="53" t="s">
        <v>6</v>
      </c>
      <c r="C16" s="54">
        <f>C6+C8+C10+C12+C14</f>
        <v>134871</v>
      </c>
      <c r="D16" s="54">
        <f t="shared" si="0"/>
        <v>120481</v>
      </c>
      <c r="E16" s="54">
        <f t="shared" si="0"/>
        <v>121940</v>
      </c>
      <c r="F16" s="54">
        <f t="shared" si="0"/>
        <v>173198</v>
      </c>
      <c r="G16" s="54">
        <f t="shared" si="0"/>
        <v>226918</v>
      </c>
      <c r="H16" s="54">
        <f t="shared" si="0"/>
        <v>236949</v>
      </c>
      <c r="I16" s="54">
        <f t="shared" si="0"/>
        <v>225166</v>
      </c>
      <c r="J16" s="54">
        <f t="shared" si="0"/>
        <v>185690</v>
      </c>
      <c r="K16" s="54">
        <f t="shared" ref="K16:L16" si="2">K6+K8+K10+K12+K14</f>
        <v>206550</v>
      </c>
      <c r="L16" s="54">
        <f t="shared" si="2"/>
        <v>236897</v>
      </c>
    </row>
    <row r="17" spans="1:8" x14ac:dyDescent="0.3">
      <c r="A17" s="195" t="s">
        <v>124</v>
      </c>
      <c r="B17" s="195"/>
      <c r="C17" s="195"/>
      <c r="D17" s="12"/>
      <c r="E17" s="7"/>
      <c r="F17" s="7"/>
      <c r="G17" s="7"/>
      <c r="H17" s="7"/>
    </row>
  </sheetData>
  <mergeCells count="8">
    <mergeCell ref="A3:L3"/>
    <mergeCell ref="A17:C17"/>
    <mergeCell ref="A7:A8"/>
    <mergeCell ref="A15:A16"/>
    <mergeCell ref="A5:A6"/>
    <mergeCell ref="A9:A10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6"/>
  <sheetViews>
    <sheetView showGridLines="0" zoomScaleNormal="100" workbookViewId="0">
      <selection activeCell="B8" sqref="B8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79" t="s">
        <v>89</v>
      </c>
      <c r="B1" s="79" t="s">
        <v>90</v>
      </c>
    </row>
    <row r="2" spans="1:2" x14ac:dyDescent="0.3">
      <c r="A2" s="103">
        <v>1</v>
      </c>
      <c r="B2" s="104" t="s">
        <v>91</v>
      </c>
    </row>
    <row r="3" spans="1:2" x14ac:dyDescent="0.3">
      <c r="A3" s="103">
        <v>2</v>
      </c>
      <c r="B3" s="104" t="s">
        <v>92</v>
      </c>
    </row>
    <row r="4" spans="1:2" x14ac:dyDescent="0.3">
      <c r="A4" s="103">
        <v>3</v>
      </c>
      <c r="B4" s="7" t="s">
        <v>93</v>
      </c>
    </row>
    <row r="5" spans="1:2" x14ac:dyDescent="0.3">
      <c r="A5" s="103">
        <v>4</v>
      </c>
      <c r="B5" s="104" t="s">
        <v>94</v>
      </c>
    </row>
    <row r="6" spans="1:2" x14ac:dyDescent="0.3">
      <c r="A6" s="103">
        <v>5</v>
      </c>
      <c r="B6" s="104" t="s">
        <v>95</v>
      </c>
    </row>
  </sheetData>
  <hyperlinks>
    <hyperlink ref="B2" r:id="rId1" xr:uid="{00000000-0004-0000-0900-000000000000}"/>
    <hyperlink ref="B3" r:id="rId2" xr:uid="{00000000-0004-0000-0900-000001000000}"/>
    <hyperlink ref="B5" r:id="rId3" xr:uid="{00000000-0004-0000-0900-000002000000}"/>
    <hyperlink ref="B6" r:id="rId4" xr:uid="{00000000-0004-0000-0900-000003000000}"/>
  </hyperlinks>
  <pageMargins left="0.7" right="0.7" top="0.75" bottom="0.75" header="0.3" footer="0.3"/>
  <pageSetup paperSize="9" orientation="landscape" verticalDpi="597" r:id="rId5"/>
  <headerFooter>
    <oddHeader>&amp;R&amp;G</oddHeader>
    <oddFooter>&amp;L&amp;F&amp;C&amp;P&amp;R&amp;A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E26" sqref="E26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4"/>
  <sheetViews>
    <sheetView showGridLines="0" zoomScaleNormal="100" workbookViewId="0">
      <selection activeCell="C14" sqref="C14:E15"/>
    </sheetView>
  </sheetViews>
  <sheetFormatPr defaultRowHeight="14.4" x14ac:dyDescent="0.3"/>
  <cols>
    <col min="1" max="1" width="13.6640625" customWidth="1"/>
    <col min="2" max="2" width="17.88671875" customWidth="1"/>
    <col min="3" max="3" width="12.88671875" customWidth="1"/>
    <col min="4" max="4" width="10.44140625" customWidth="1"/>
    <col min="5" max="5" width="15.109375" customWidth="1"/>
    <col min="6" max="6" width="12" customWidth="1"/>
    <col min="7" max="7" width="16" customWidth="1"/>
    <col min="8" max="8" width="16.44140625" customWidth="1"/>
  </cols>
  <sheetData>
    <row r="3" spans="1:8" x14ac:dyDescent="0.3">
      <c r="A3" s="161" t="s">
        <v>148</v>
      </c>
      <c r="B3" s="161"/>
      <c r="C3" s="161"/>
      <c r="D3" s="161"/>
      <c r="E3" s="161"/>
      <c r="F3" s="161"/>
      <c r="G3" s="161"/>
      <c r="H3" s="161"/>
    </row>
    <row r="4" spans="1:8" ht="34.200000000000003" x14ac:dyDescent="0.3">
      <c r="A4" s="93" t="s">
        <v>75</v>
      </c>
      <c r="B4" s="94" t="s">
        <v>76</v>
      </c>
      <c r="C4" s="94" t="s">
        <v>100</v>
      </c>
      <c r="D4" s="94" t="s">
        <v>101</v>
      </c>
      <c r="E4" s="95" t="s">
        <v>102</v>
      </c>
      <c r="F4" s="94" t="s">
        <v>103</v>
      </c>
      <c r="G4" s="94" t="s">
        <v>104</v>
      </c>
      <c r="H4" s="94" t="s">
        <v>77</v>
      </c>
    </row>
    <row r="5" spans="1:8" x14ac:dyDescent="0.3">
      <c r="A5" s="162" t="s">
        <v>114</v>
      </c>
      <c r="B5" s="59" t="s">
        <v>81</v>
      </c>
      <c r="C5" s="60">
        <v>1075.375</v>
      </c>
      <c r="D5" s="60">
        <v>754.62513249999972</v>
      </c>
      <c r="E5" s="61">
        <v>8242.6579999999994</v>
      </c>
      <c r="F5" s="62">
        <f>D5/C5*1000</f>
        <v>701.73207718237791</v>
      </c>
      <c r="G5" s="60">
        <f>D5/E5*1000</f>
        <v>91.55118803910095</v>
      </c>
      <c r="H5" s="61">
        <f>F5/G5</f>
        <v>7.6649150296408219</v>
      </c>
    </row>
    <row r="6" spans="1:8" x14ac:dyDescent="0.3">
      <c r="A6" s="163"/>
      <c r="B6" s="4" t="s">
        <v>82</v>
      </c>
      <c r="C6" s="86">
        <v>314.55500000000001</v>
      </c>
      <c r="D6" s="86">
        <v>179.77303210000005</v>
      </c>
      <c r="E6" s="101">
        <v>2488.1770000000001</v>
      </c>
      <c r="F6" s="102">
        <f t="shared" ref="F6:F14" si="0">D6/C6*1000</f>
        <v>571.51541733560123</v>
      </c>
      <c r="G6" s="86">
        <f t="shared" ref="G6:G14" si="1">D6/E6*1000</f>
        <v>72.250901804815342</v>
      </c>
      <c r="H6" s="101">
        <f t="shared" ref="H6:H14" si="2">F6/G6</f>
        <v>7.9101492584762614</v>
      </c>
    </row>
    <row r="7" spans="1:8" x14ac:dyDescent="0.3">
      <c r="A7" s="163"/>
      <c r="B7" s="63" t="s">
        <v>83</v>
      </c>
      <c r="C7" s="64">
        <v>350.017</v>
      </c>
      <c r="D7" s="64">
        <v>202.94795340000005</v>
      </c>
      <c r="E7" s="65">
        <v>2554.5529999999999</v>
      </c>
      <c r="F7" s="66">
        <f t="shared" si="0"/>
        <v>579.82313259070281</v>
      </c>
      <c r="G7" s="64">
        <f t="shared" si="1"/>
        <v>79.445583395607784</v>
      </c>
      <c r="H7" s="65">
        <f t="shared" si="2"/>
        <v>7.2983683649651292</v>
      </c>
    </row>
    <row r="8" spans="1:8" x14ac:dyDescent="0.3">
      <c r="A8" s="163"/>
      <c r="B8" s="4" t="s">
        <v>84</v>
      </c>
      <c r="C8" s="86">
        <v>148.72300000000001</v>
      </c>
      <c r="D8" s="86">
        <v>78.437905700000002</v>
      </c>
      <c r="E8" s="101">
        <v>959.98599999999999</v>
      </c>
      <c r="F8" s="102">
        <f t="shared" si="0"/>
        <v>527.40938321577687</v>
      </c>
      <c r="G8" s="86">
        <f t="shared" si="1"/>
        <v>81.707343336256997</v>
      </c>
      <c r="H8" s="101">
        <f t="shared" si="2"/>
        <v>6.454859033236283</v>
      </c>
    </row>
    <row r="9" spans="1:8" x14ac:dyDescent="0.3">
      <c r="A9" s="163"/>
      <c r="B9" s="63" t="s">
        <v>86</v>
      </c>
      <c r="C9" s="64">
        <v>128.625</v>
      </c>
      <c r="D9" s="64">
        <v>81.01148400000001</v>
      </c>
      <c r="E9" s="65">
        <v>1141.973</v>
      </c>
      <c r="F9" s="66">
        <f t="shared" si="0"/>
        <v>629.82689212827995</v>
      </c>
      <c r="G9" s="64">
        <f t="shared" si="1"/>
        <v>70.939929402884317</v>
      </c>
      <c r="H9" s="65">
        <f t="shared" si="2"/>
        <v>8.8783129251700679</v>
      </c>
    </row>
    <row r="10" spans="1:8" x14ac:dyDescent="0.3">
      <c r="A10" s="163"/>
      <c r="B10" s="4" t="s">
        <v>85</v>
      </c>
      <c r="C10" s="86">
        <v>73.998999999999995</v>
      </c>
      <c r="D10" s="86">
        <v>45.741893200000007</v>
      </c>
      <c r="E10" s="101">
        <v>462.52</v>
      </c>
      <c r="F10" s="102">
        <f t="shared" si="0"/>
        <v>618.14204516277255</v>
      </c>
      <c r="G10" s="86">
        <f t="shared" si="1"/>
        <v>98.897114070742902</v>
      </c>
      <c r="H10" s="101">
        <f t="shared" si="2"/>
        <v>6.2503547345234391</v>
      </c>
    </row>
    <row r="11" spans="1:8" x14ac:dyDescent="0.3">
      <c r="A11" s="163"/>
      <c r="B11" s="63" t="s">
        <v>87</v>
      </c>
      <c r="C11" s="64">
        <v>46.154000000000003</v>
      </c>
      <c r="D11" s="64">
        <v>38.813966799999996</v>
      </c>
      <c r="E11" s="65">
        <v>579.76</v>
      </c>
      <c r="F11" s="66">
        <f t="shared" si="0"/>
        <v>840.96647744507504</v>
      </c>
      <c r="G11" s="64">
        <f t="shared" si="1"/>
        <v>66.948335173175096</v>
      </c>
      <c r="H11" s="65">
        <f t="shared" si="2"/>
        <v>12.561424795250682</v>
      </c>
    </row>
    <row r="12" spans="1:8" x14ac:dyDescent="0.3">
      <c r="A12" s="163"/>
      <c r="B12" s="4" t="s">
        <v>88</v>
      </c>
      <c r="C12" s="86">
        <v>72.879000000000005</v>
      </c>
      <c r="D12" s="86">
        <v>65.575548300000008</v>
      </c>
      <c r="E12" s="101">
        <v>684.18700000000001</v>
      </c>
      <c r="F12" s="102">
        <f t="shared" si="0"/>
        <v>899.78660931132424</v>
      </c>
      <c r="G12" s="86">
        <f t="shared" si="1"/>
        <v>95.844481552558008</v>
      </c>
      <c r="H12" s="101">
        <f t="shared" si="2"/>
        <v>9.3879855651147786</v>
      </c>
    </row>
    <row r="13" spans="1:8" x14ac:dyDescent="0.3">
      <c r="A13" s="164"/>
      <c r="B13" s="67" t="s">
        <v>78</v>
      </c>
      <c r="C13" s="68">
        <f>C14-SUM(C5:C12)</f>
        <v>837.48700000000008</v>
      </c>
      <c r="D13" s="68">
        <f>D14-SUM(D5:D12)</f>
        <v>464.29213909999976</v>
      </c>
      <c r="E13" s="69">
        <f>E14-SUM(E5:E12)</f>
        <v>6630.5919999999969</v>
      </c>
      <c r="F13" s="70">
        <f t="shared" si="0"/>
        <v>554.38727896671787</v>
      </c>
      <c r="G13" s="68">
        <f t="shared" si="1"/>
        <v>70.022727849941603</v>
      </c>
      <c r="H13" s="69">
        <f t="shared" si="2"/>
        <v>7.9172476707101067</v>
      </c>
    </row>
    <row r="14" spans="1:8" x14ac:dyDescent="0.3">
      <c r="A14" s="74"/>
      <c r="B14" s="71" t="s">
        <v>4</v>
      </c>
      <c r="C14" s="72">
        <v>3047.8139999999999</v>
      </c>
      <c r="D14" s="72">
        <v>1911.2190550999997</v>
      </c>
      <c r="E14" s="73">
        <v>23744.405999999999</v>
      </c>
      <c r="F14" s="74">
        <f t="shared" si="0"/>
        <v>627.07863901799772</v>
      </c>
      <c r="G14" s="72">
        <f t="shared" si="1"/>
        <v>80.491339943395502</v>
      </c>
      <c r="H14" s="73">
        <f t="shared" si="2"/>
        <v>7.7906348615761978</v>
      </c>
    </row>
    <row r="15" spans="1:8" x14ac:dyDescent="0.3">
      <c r="A15" s="76"/>
      <c r="B15" s="75" t="s">
        <v>79</v>
      </c>
      <c r="C15" s="106">
        <v>8.3175740980612325E-2</v>
      </c>
      <c r="D15" s="106">
        <v>0.10810114107581373</v>
      </c>
      <c r="E15" s="107">
        <v>0.10214242613546665</v>
      </c>
      <c r="F15" s="76"/>
      <c r="G15" s="77"/>
      <c r="H15" s="78"/>
    </row>
    <row r="16" spans="1:8" x14ac:dyDescent="0.3">
      <c r="A16" s="160" t="s">
        <v>113</v>
      </c>
      <c r="B16" s="160"/>
      <c r="C16" s="160"/>
      <c r="D16" s="160"/>
      <c r="E16" s="160"/>
      <c r="F16" s="105"/>
    </row>
    <row r="19" spans="1:8" x14ac:dyDescent="0.3">
      <c r="A19" s="161" t="s">
        <v>140</v>
      </c>
      <c r="B19" s="161"/>
      <c r="C19" s="161"/>
      <c r="D19" s="161"/>
      <c r="E19" s="161"/>
      <c r="F19" s="161"/>
      <c r="G19" s="161"/>
      <c r="H19" s="161"/>
    </row>
    <row r="20" spans="1:8" ht="34.200000000000003" x14ac:dyDescent="0.3">
      <c r="A20" s="93" t="s">
        <v>75</v>
      </c>
      <c r="B20" s="94" t="s">
        <v>76</v>
      </c>
      <c r="C20" s="94" t="s">
        <v>100</v>
      </c>
      <c r="D20" s="94" t="s">
        <v>101</v>
      </c>
      <c r="E20" s="95" t="s">
        <v>102</v>
      </c>
      <c r="F20" s="94" t="s">
        <v>103</v>
      </c>
      <c r="G20" s="94" t="s">
        <v>104</v>
      </c>
      <c r="H20" s="94" t="s">
        <v>77</v>
      </c>
    </row>
    <row r="21" spans="1:8" x14ac:dyDescent="0.3">
      <c r="A21" s="162" t="s">
        <v>114</v>
      </c>
      <c r="B21" s="59" t="s">
        <v>81</v>
      </c>
      <c r="C21" s="60">
        <v>917.72699999999998</v>
      </c>
      <c r="D21" s="60">
        <v>538.39490120000005</v>
      </c>
      <c r="E21" s="61">
        <v>7269.5</v>
      </c>
      <c r="F21" s="62">
        <f>D21/C21*1000</f>
        <v>586.66128510984208</v>
      </c>
      <c r="G21" s="60">
        <f>D21/E21*1000</f>
        <v>74.062164000275132</v>
      </c>
      <c r="H21" s="61">
        <f>F21/G21</f>
        <v>7.9212009671721546</v>
      </c>
    </row>
    <row r="22" spans="1:8" x14ac:dyDescent="0.3">
      <c r="A22" s="163"/>
      <c r="B22" s="4" t="s">
        <v>82</v>
      </c>
      <c r="C22" s="86">
        <v>372.29399999999998</v>
      </c>
      <c r="D22" s="86">
        <v>188.1740107</v>
      </c>
      <c r="E22" s="101">
        <v>2944.817</v>
      </c>
      <c r="F22" s="102">
        <f t="shared" ref="F22:F30" si="3">D22/C22*1000</f>
        <v>505.44465046441786</v>
      </c>
      <c r="G22" s="86">
        <f t="shared" ref="G22:G30" si="4">D22/E22*1000</f>
        <v>63.900069410085578</v>
      </c>
      <c r="H22" s="101">
        <f t="shared" ref="H22:H30" si="5">F22/G22</f>
        <v>7.9099233401558982</v>
      </c>
    </row>
    <row r="23" spans="1:8" x14ac:dyDescent="0.3">
      <c r="A23" s="163"/>
      <c r="B23" s="63" t="s">
        <v>83</v>
      </c>
      <c r="C23" s="64">
        <v>410.41300000000001</v>
      </c>
      <c r="D23" s="64">
        <v>239.53277850000001</v>
      </c>
      <c r="E23" s="65">
        <v>3150.5650000000001</v>
      </c>
      <c r="F23" s="66">
        <f t="shared" si="3"/>
        <v>583.63838011953817</v>
      </c>
      <c r="G23" s="64">
        <f t="shared" si="4"/>
        <v>76.028515044127019</v>
      </c>
      <c r="H23" s="65">
        <f t="shared" si="5"/>
        <v>7.6765721358728882</v>
      </c>
    </row>
    <row r="24" spans="1:8" x14ac:dyDescent="0.3">
      <c r="A24" s="163"/>
      <c r="B24" s="4" t="s">
        <v>84</v>
      </c>
      <c r="C24" s="86">
        <v>189.34200000000001</v>
      </c>
      <c r="D24" s="86">
        <v>97.828456500000016</v>
      </c>
      <c r="E24" s="101">
        <v>1277.347</v>
      </c>
      <c r="F24" s="102">
        <f t="shared" si="3"/>
        <v>516.67594353075401</v>
      </c>
      <c r="G24" s="86">
        <f t="shared" si="4"/>
        <v>76.58722062211757</v>
      </c>
      <c r="H24" s="101">
        <f t="shared" si="5"/>
        <v>6.7462422494744967</v>
      </c>
    </row>
    <row r="25" spans="1:8" x14ac:dyDescent="0.3">
      <c r="A25" s="163"/>
      <c r="B25" s="63" t="s">
        <v>86</v>
      </c>
      <c r="C25" s="64">
        <v>151.559</v>
      </c>
      <c r="D25" s="64">
        <v>96.355255799999995</v>
      </c>
      <c r="E25" s="65">
        <v>1312.039</v>
      </c>
      <c r="F25" s="66">
        <f t="shared" si="3"/>
        <v>635.76069913367076</v>
      </c>
      <c r="G25" s="64">
        <f t="shared" si="4"/>
        <v>73.439322916468186</v>
      </c>
      <c r="H25" s="65">
        <f t="shared" si="5"/>
        <v>8.656952078068608</v>
      </c>
    </row>
    <row r="26" spans="1:8" x14ac:dyDescent="0.3">
      <c r="A26" s="163"/>
      <c r="B26" s="4" t="s">
        <v>85</v>
      </c>
      <c r="C26" s="86">
        <v>98.167000000000002</v>
      </c>
      <c r="D26" s="86">
        <v>53.124495799999998</v>
      </c>
      <c r="E26" s="101">
        <v>701.43299999999999</v>
      </c>
      <c r="F26" s="102">
        <f t="shared" si="3"/>
        <v>541.16450334633839</v>
      </c>
      <c r="G26" s="86">
        <f t="shared" si="4"/>
        <v>75.737092209804786</v>
      </c>
      <c r="H26" s="101">
        <f t="shared" si="5"/>
        <v>7.1453034115334075</v>
      </c>
    </row>
    <row r="27" spans="1:8" x14ac:dyDescent="0.3">
      <c r="A27" s="163"/>
      <c r="B27" s="63" t="s">
        <v>87</v>
      </c>
      <c r="C27" s="64">
        <v>44.308</v>
      </c>
      <c r="D27" s="64">
        <v>24.573157299999998</v>
      </c>
      <c r="E27" s="65">
        <v>432.59899999999999</v>
      </c>
      <c r="F27" s="66">
        <f t="shared" si="3"/>
        <v>554.59865712738099</v>
      </c>
      <c r="G27" s="64">
        <f t="shared" si="4"/>
        <v>56.803546240282571</v>
      </c>
      <c r="H27" s="65">
        <f t="shared" si="5"/>
        <v>9.7634512954771129</v>
      </c>
    </row>
    <row r="28" spans="1:8" x14ac:dyDescent="0.3">
      <c r="A28" s="163"/>
      <c r="B28" s="4" t="s">
        <v>88</v>
      </c>
      <c r="C28" s="86">
        <v>76.549000000000007</v>
      </c>
      <c r="D28" s="86">
        <v>50.199349900000009</v>
      </c>
      <c r="E28" s="101">
        <v>594.64800000000002</v>
      </c>
      <c r="F28" s="102">
        <f t="shared" si="3"/>
        <v>655.78060980548412</v>
      </c>
      <c r="G28" s="86">
        <f t="shared" si="4"/>
        <v>84.418597052373855</v>
      </c>
      <c r="H28" s="101">
        <f t="shared" si="5"/>
        <v>7.7682007602973249</v>
      </c>
    </row>
    <row r="29" spans="1:8" x14ac:dyDescent="0.3">
      <c r="A29" s="164"/>
      <c r="B29" s="67" t="s">
        <v>78</v>
      </c>
      <c r="C29" s="68">
        <f>C30-SUM(C21:C28)</f>
        <v>901.93499999999995</v>
      </c>
      <c r="D29" s="68">
        <f>D30-SUM(D21:D28)</f>
        <v>402.89863799999966</v>
      </c>
      <c r="E29" s="69">
        <f>E30-SUM(E21:E28)</f>
        <v>7078.844000000001</v>
      </c>
      <c r="F29" s="70">
        <f t="shared" si="3"/>
        <v>446.70473814631839</v>
      </c>
      <c r="G29" s="68">
        <f t="shared" si="4"/>
        <v>56.915880333003464</v>
      </c>
      <c r="H29" s="69">
        <f t="shared" si="5"/>
        <v>7.8485079301723539</v>
      </c>
    </row>
    <row r="30" spans="1:8" x14ac:dyDescent="0.3">
      <c r="A30" s="74"/>
      <c r="B30" s="71" t="s">
        <v>4</v>
      </c>
      <c r="C30" s="72">
        <v>3162.2939999999999</v>
      </c>
      <c r="D30" s="72">
        <v>1691.0810436999998</v>
      </c>
      <c r="E30" s="73">
        <v>24761.792000000001</v>
      </c>
      <c r="F30" s="74">
        <f t="shared" si="3"/>
        <v>534.76401741900031</v>
      </c>
      <c r="G30" s="72">
        <f t="shared" si="4"/>
        <v>68.293968534264394</v>
      </c>
      <c r="H30" s="73">
        <f t="shared" si="5"/>
        <v>7.8303257065914824</v>
      </c>
    </row>
    <row r="31" spans="1:8" x14ac:dyDescent="0.3">
      <c r="A31" s="76"/>
      <c r="B31" s="75" t="s">
        <v>79</v>
      </c>
      <c r="C31" s="106">
        <v>9.078948241054155E-2</v>
      </c>
      <c r="D31" s="106">
        <v>0.10803430580272372</v>
      </c>
      <c r="E31" s="107">
        <v>0.10907701747450789</v>
      </c>
      <c r="F31" s="76"/>
      <c r="G31" s="77"/>
      <c r="H31" s="78"/>
    </row>
    <row r="32" spans="1:8" x14ac:dyDescent="0.3">
      <c r="A32" s="160" t="s">
        <v>113</v>
      </c>
      <c r="B32" s="160"/>
      <c r="C32" s="160"/>
      <c r="D32" s="160"/>
      <c r="E32" s="160"/>
      <c r="F32" s="105"/>
    </row>
    <row r="35" spans="1:8" s="108" customFormat="1" ht="17.100000000000001" customHeight="1" x14ac:dyDescent="0.3">
      <c r="A35" s="161" t="s">
        <v>111</v>
      </c>
      <c r="B35" s="161"/>
      <c r="C35" s="161"/>
      <c r="D35" s="161"/>
      <c r="E35" s="161"/>
      <c r="F35" s="161"/>
      <c r="G35" s="161"/>
      <c r="H35" s="161"/>
    </row>
    <row r="36" spans="1:8" ht="39.75" customHeight="1" x14ac:dyDescent="0.3">
      <c r="A36" s="93" t="s">
        <v>75</v>
      </c>
      <c r="B36" s="94" t="s">
        <v>76</v>
      </c>
      <c r="C36" s="94" t="s">
        <v>100</v>
      </c>
      <c r="D36" s="94" t="s">
        <v>101</v>
      </c>
      <c r="E36" s="95" t="s">
        <v>102</v>
      </c>
      <c r="F36" s="94" t="s">
        <v>103</v>
      </c>
      <c r="G36" s="94" t="s">
        <v>104</v>
      </c>
      <c r="H36" s="94" t="s">
        <v>77</v>
      </c>
    </row>
    <row r="37" spans="1:8" x14ac:dyDescent="0.3">
      <c r="A37" s="162" t="s">
        <v>114</v>
      </c>
      <c r="B37" s="59" t="s">
        <v>81</v>
      </c>
      <c r="C37" s="60">
        <v>896.33699999999999</v>
      </c>
      <c r="D37" s="60">
        <v>604.21397739999998</v>
      </c>
      <c r="E37" s="61">
        <v>7740.7039999999997</v>
      </c>
      <c r="F37" s="62">
        <f>D37/C37*1000</f>
        <v>674.09241992688021</v>
      </c>
      <c r="G37" s="60">
        <f>D37/E37*1000</f>
        <v>78.056721636688337</v>
      </c>
      <c r="H37" s="61">
        <f>F37/G37</f>
        <v>8.6359304591911314</v>
      </c>
    </row>
    <row r="38" spans="1:8" x14ac:dyDescent="0.3">
      <c r="A38" s="163"/>
      <c r="B38" s="4" t="s">
        <v>82</v>
      </c>
      <c r="C38" s="86">
        <v>326.27199999999999</v>
      </c>
      <c r="D38" s="86">
        <v>184.20642590000003</v>
      </c>
      <c r="E38" s="101">
        <v>2634.2660000000001</v>
      </c>
      <c r="F38" s="102">
        <f t="shared" ref="F38:F46" si="6">D38/C38*1000</f>
        <v>564.57932614505705</v>
      </c>
      <c r="G38" s="86">
        <f t="shared" ref="G38:G46" si="7">D38/E38*1000</f>
        <v>69.927040739241988</v>
      </c>
      <c r="H38" s="101">
        <f t="shared" ref="H38:H46" si="8">F38/G38</f>
        <v>8.0738341016084743</v>
      </c>
    </row>
    <row r="39" spans="1:8" x14ac:dyDescent="0.3">
      <c r="A39" s="163"/>
      <c r="B39" s="63" t="s">
        <v>83</v>
      </c>
      <c r="C39" s="64">
        <v>223.697</v>
      </c>
      <c r="D39" s="64">
        <v>159.11965059999997</v>
      </c>
      <c r="E39" s="65">
        <v>1973.2090000000001</v>
      </c>
      <c r="F39" s="66">
        <f t="shared" si="6"/>
        <v>711.31776733706738</v>
      </c>
      <c r="G39" s="64">
        <f t="shared" si="7"/>
        <v>80.640038941642757</v>
      </c>
      <c r="H39" s="65">
        <f t="shared" si="8"/>
        <v>8.8209005932131408</v>
      </c>
    </row>
    <row r="40" spans="1:8" x14ac:dyDescent="0.3">
      <c r="A40" s="163"/>
      <c r="B40" s="4" t="s">
        <v>84</v>
      </c>
      <c r="C40" s="86">
        <v>158.428</v>
      </c>
      <c r="D40" s="86">
        <v>56.4906662</v>
      </c>
      <c r="E40" s="101">
        <v>1141.645</v>
      </c>
      <c r="F40" s="102">
        <f t="shared" si="6"/>
        <v>356.56996364279041</v>
      </c>
      <c r="G40" s="86">
        <f t="shared" si="7"/>
        <v>49.481814574583161</v>
      </c>
      <c r="H40" s="101">
        <f t="shared" si="8"/>
        <v>7.2060809957835747</v>
      </c>
    </row>
    <row r="41" spans="1:8" x14ac:dyDescent="0.3">
      <c r="A41" s="163"/>
      <c r="B41" s="63" t="s">
        <v>86</v>
      </c>
      <c r="C41" s="64">
        <v>142.005</v>
      </c>
      <c r="D41" s="64">
        <v>95.294028400000002</v>
      </c>
      <c r="E41" s="65">
        <v>1265.6300000000001</v>
      </c>
      <c r="F41" s="66">
        <f t="shared" si="6"/>
        <v>671.06107813105177</v>
      </c>
      <c r="G41" s="64">
        <f t="shared" si="7"/>
        <v>75.293749674075357</v>
      </c>
      <c r="H41" s="65">
        <f t="shared" si="8"/>
        <v>8.9125735009330675</v>
      </c>
    </row>
    <row r="42" spans="1:8" x14ac:dyDescent="0.3">
      <c r="A42" s="163"/>
      <c r="B42" s="4" t="s">
        <v>85</v>
      </c>
      <c r="C42" s="86">
        <v>110.61499999999999</v>
      </c>
      <c r="D42" s="86">
        <v>93.753949200000008</v>
      </c>
      <c r="E42" s="101">
        <v>997.01300000000003</v>
      </c>
      <c r="F42" s="102">
        <f t="shared" si="6"/>
        <v>847.56994259368093</v>
      </c>
      <c r="G42" s="86">
        <f t="shared" si="7"/>
        <v>94.034831240916617</v>
      </c>
      <c r="H42" s="101">
        <f t="shared" si="8"/>
        <v>9.0133616598110589</v>
      </c>
    </row>
    <row r="43" spans="1:8" x14ac:dyDescent="0.3">
      <c r="A43" s="163"/>
      <c r="B43" s="63" t="s">
        <v>87</v>
      </c>
      <c r="C43" s="64">
        <v>81.067999999999998</v>
      </c>
      <c r="D43" s="64">
        <v>55.28304090000001</v>
      </c>
      <c r="E43" s="65">
        <v>771.20600000000002</v>
      </c>
      <c r="F43" s="66">
        <f t="shared" si="6"/>
        <v>681.9341898159571</v>
      </c>
      <c r="G43" s="64">
        <f t="shared" si="7"/>
        <v>71.683883294476459</v>
      </c>
      <c r="H43" s="65">
        <f t="shared" si="8"/>
        <v>9.5130754428381117</v>
      </c>
    </row>
    <row r="44" spans="1:8" x14ac:dyDescent="0.3">
      <c r="A44" s="163"/>
      <c r="B44" s="4" t="s">
        <v>88</v>
      </c>
      <c r="C44" s="86">
        <v>43.533999999999999</v>
      </c>
      <c r="D44" s="86">
        <v>27.733870300000003</v>
      </c>
      <c r="E44" s="101">
        <v>409.76</v>
      </c>
      <c r="F44" s="102">
        <f t="shared" si="6"/>
        <v>637.06230302751874</v>
      </c>
      <c r="G44" s="86">
        <f t="shared" si="7"/>
        <v>67.683205534947291</v>
      </c>
      <c r="H44" s="101">
        <f t="shared" si="8"/>
        <v>9.4124132861671335</v>
      </c>
    </row>
    <row r="45" spans="1:8" x14ac:dyDescent="0.3">
      <c r="A45" s="164"/>
      <c r="B45" s="67" t="s">
        <v>78</v>
      </c>
      <c r="C45" s="68">
        <v>984.32299999999964</v>
      </c>
      <c r="D45" s="68">
        <v>498.81333269999936</v>
      </c>
      <c r="E45" s="69">
        <v>8010.1470000000008</v>
      </c>
      <c r="F45" s="70">
        <f t="shared" si="6"/>
        <v>506.75777432814186</v>
      </c>
      <c r="G45" s="68">
        <f t="shared" si="7"/>
        <v>62.272681475133894</v>
      </c>
      <c r="H45" s="69">
        <f t="shared" si="8"/>
        <v>8.1377220688737371</v>
      </c>
    </row>
    <row r="46" spans="1:8" x14ac:dyDescent="0.3">
      <c r="A46" s="74"/>
      <c r="B46" s="71" t="s">
        <v>4</v>
      </c>
      <c r="C46" s="72">
        <f>SUM(C37:C45)</f>
        <v>2966.2789999999995</v>
      </c>
      <c r="D46" s="72">
        <f>SUM(D37:D45)</f>
        <v>1774.9089415999995</v>
      </c>
      <c r="E46" s="73">
        <f>SUM(E37:E45)</f>
        <v>24943.58</v>
      </c>
      <c r="F46" s="74">
        <f t="shared" si="6"/>
        <v>598.36210336249553</v>
      </c>
      <c r="G46" s="72">
        <f t="shared" si="7"/>
        <v>71.156944656701228</v>
      </c>
      <c r="H46" s="73">
        <f t="shared" si="8"/>
        <v>8.4090471597580692</v>
      </c>
    </row>
    <row r="47" spans="1:8" ht="15" customHeight="1" x14ac:dyDescent="0.3">
      <c r="A47" s="76"/>
      <c r="B47" s="75" t="s">
        <v>79</v>
      </c>
      <c r="C47" s="106">
        <v>9.5620635442191113E-2</v>
      </c>
      <c r="D47" s="106">
        <v>0.12497191907746058</v>
      </c>
      <c r="E47" s="107">
        <v>0.11886100722828524</v>
      </c>
      <c r="F47" s="76"/>
      <c r="G47" s="77"/>
      <c r="H47" s="78"/>
    </row>
    <row r="48" spans="1:8" x14ac:dyDescent="0.3">
      <c r="A48" s="160" t="s">
        <v>113</v>
      </c>
      <c r="B48" s="160"/>
      <c r="C48" s="160"/>
      <c r="D48" s="160"/>
      <c r="E48" s="160"/>
      <c r="F48" s="105"/>
    </row>
    <row r="51" spans="1:8" s="108" customFormat="1" ht="17.100000000000001" customHeight="1" x14ac:dyDescent="0.3">
      <c r="A51" s="161" t="s">
        <v>80</v>
      </c>
      <c r="B51" s="161"/>
      <c r="C51" s="161"/>
      <c r="D51" s="161"/>
      <c r="E51" s="161"/>
      <c r="F51" s="161"/>
      <c r="G51" s="161"/>
      <c r="H51" s="161"/>
    </row>
    <row r="52" spans="1:8" ht="46.5" customHeight="1" x14ac:dyDescent="0.3">
      <c r="A52" s="93" t="s">
        <v>75</v>
      </c>
      <c r="B52" s="94" t="s">
        <v>76</v>
      </c>
      <c r="C52" s="94" t="s">
        <v>100</v>
      </c>
      <c r="D52" s="94" t="s">
        <v>101</v>
      </c>
      <c r="E52" s="95" t="s">
        <v>102</v>
      </c>
      <c r="F52" s="94" t="s">
        <v>103</v>
      </c>
      <c r="G52" s="94" t="s">
        <v>104</v>
      </c>
      <c r="H52" s="94" t="s">
        <v>77</v>
      </c>
    </row>
    <row r="53" spans="1:8" x14ac:dyDescent="0.3">
      <c r="A53" s="162" t="s">
        <v>114</v>
      </c>
      <c r="B53" s="59" t="s">
        <v>81</v>
      </c>
      <c r="C53" s="60">
        <v>833.95399999999995</v>
      </c>
      <c r="D53" s="60">
        <v>604.73646059999976</v>
      </c>
      <c r="E53" s="61">
        <v>7968.2560000000003</v>
      </c>
      <c r="F53" s="62">
        <f>D53/C53*1000</f>
        <v>725.14366571777316</v>
      </c>
      <c r="G53" s="60">
        <f>D53/E53*1000</f>
        <v>75.893201799741334</v>
      </c>
      <c r="H53" s="61">
        <f>F53/G53</f>
        <v>9.554790791818256</v>
      </c>
    </row>
    <row r="54" spans="1:8" x14ac:dyDescent="0.3">
      <c r="A54" s="163"/>
      <c r="B54" s="4" t="s">
        <v>82</v>
      </c>
      <c r="C54" s="86">
        <v>234.685</v>
      </c>
      <c r="D54" s="86">
        <v>120.05063599999997</v>
      </c>
      <c r="E54" s="101">
        <v>1979.5350000000001</v>
      </c>
      <c r="F54" s="102">
        <f t="shared" ref="F54:F62" si="9">D54/C54*1000</f>
        <v>511.53945075313698</v>
      </c>
      <c r="G54" s="86">
        <f t="shared" ref="G54:G62" si="10">D54/E54*1000</f>
        <v>60.645876935744987</v>
      </c>
      <c r="H54" s="101">
        <f t="shared" ref="H54:H62" si="11">F54/G54</f>
        <v>8.4348594925112383</v>
      </c>
    </row>
    <row r="55" spans="1:8" x14ac:dyDescent="0.3">
      <c r="A55" s="163"/>
      <c r="B55" s="63" t="s">
        <v>83</v>
      </c>
      <c r="C55" s="64">
        <v>233.00700000000001</v>
      </c>
      <c r="D55" s="64">
        <v>154.97654240000006</v>
      </c>
      <c r="E55" s="65">
        <v>2268.3649999999998</v>
      </c>
      <c r="F55" s="66">
        <f t="shared" si="9"/>
        <v>665.11539309977832</v>
      </c>
      <c r="G55" s="64">
        <f t="shared" si="10"/>
        <v>68.320813625673139</v>
      </c>
      <c r="H55" s="65">
        <f t="shared" si="11"/>
        <v>9.7351796297965301</v>
      </c>
    </row>
    <row r="56" spans="1:8" x14ac:dyDescent="0.3">
      <c r="A56" s="163"/>
      <c r="B56" s="4" t="s">
        <v>84</v>
      </c>
      <c r="C56" s="86">
        <v>158.15600000000001</v>
      </c>
      <c r="D56" s="86">
        <v>74.929528099999999</v>
      </c>
      <c r="E56" s="101">
        <v>1332.1420000000001</v>
      </c>
      <c r="F56" s="102">
        <f t="shared" si="9"/>
        <v>473.76974695869899</v>
      </c>
      <c r="G56" s="86">
        <f t="shared" si="10"/>
        <v>56.24740312969638</v>
      </c>
      <c r="H56" s="101">
        <f t="shared" si="11"/>
        <v>8.4229621386479181</v>
      </c>
    </row>
    <row r="57" spans="1:8" x14ac:dyDescent="0.3">
      <c r="A57" s="163"/>
      <c r="B57" s="63" t="s">
        <v>85</v>
      </c>
      <c r="C57" s="64">
        <v>130.828</v>
      </c>
      <c r="D57" s="64">
        <v>83.41300190000004</v>
      </c>
      <c r="E57" s="65">
        <v>1084.952</v>
      </c>
      <c r="F57" s="66">
        <f t="shared" si="9"/>
        <v>637.57759730332987</v>
      </c>
      <c r="G57" s="64">
        <f t="shared" si="10"/>
        <v>76.881743984987381</v>
      </c>
      <c r="H57" s="65">
        <f t="shared" si="11"/>
        <v>8.2929648087565369</v>
      </c>
    </row>
    <row r="58" spans="1:8" x14ac:dyDescent="0.3">
      <c r="A58" s="163"/>
      <c r="B58" s="4" t="s">
        <v>86</v>
      </c>
      <c r="C58" s="86">
        <v>122.93</v>
      </c>
      <c r="D58" s="86">
        <v>83.6492717</v>
      </c>
      <c r="E58" s="101">
        <v>1242.123</v>
      </c>
      <c r="F58" s="102">
        <f t="shared" si="9"/>
        <v>680.46263483283167</v>
      </c>
      <c r="G58" s="86">
        <f t="shared" si="10"/>
        <v>67.343790993323523</v>
      </c>
      <c r="H58" s="101">
        <f t="shared" si="11"/>
        <v>10.104311396729846</v>
      </c>
    </row>
    <row r="59" spans="1:8" x14ac:dyDescent="0.3">
      <c r="A59" s="163"/>
      <c r="B59" s="63" t="s">
        <v>87</v>
      </c>
      <c r="C59" s="64">
        <v>55.155999999999999</v>
      </c>
      <c r="D59" s="64">
        <v>39.484983999999997</v>
      </c>
      <c r="E59" s="65">
        <v>585.44799999999998</v>
      </c>
      <c r="F59" s="66">
        <f t="shared" si="9"/>
        <v>715.87830879686703</v>
      </c>
      <c r="G59" s="64">
        <f t="shared" si="10"/>
        <v>67.444049685027522</v>
      </c>
      <c r="H59" s="65">
        <f t="shared" si="11"/>
        <v>10.614402784828489</v>
      </c>
    </row>
    <row r="60" spans="1:8" x14ac:dyDescent="0.3">
      <c r="A60" s="163"/>
      <c r="B60" s="4" t="s">
        <v>88</v>
      </c>
      <c r="C60" s="86">
        <v>48.83</v>
      </c>
      <c r="D60" s="86">
        <v>37.027426499999983</v>
      </c>
      <c r="E60" s="101">
        <v>424.19200000000001</v>
      </c>
      <c r="F60" s="102">
        <f t="shared" si="9"/>
        <v>758.29257628507025</v>
      </c>
      <c r="G60" s="86">
        <f t="shared" si="10"/>
        <v>87.289308850709062</v>
      </c>
      <c r="H60" s="101">
        <f t="shared" si="11"/>
        <v>8.6871185746467336</v>
      </c>
    </row>
    <row r="61" spans="1:8" x14ac:dyDescent="0.3">
      <c r="A61" s="164"/>
      <c r="B61" s="67" t="s">
        <v>78</v>
      </c>
      <c r="C61" s="68">
        <v>639.60000000000036</v>
      </c>
      <c r="D61" s="68">
        <v>305.37479730000064</v>
      </c>
      <c r="E61" s="69">
        <v>4608.1430000000037</v>
      </c>
      <c r="F61" s="70">
        <f t="shared" si="9"/>
        <v>477.44652485928776</v>
      </c>
      <c r="G61" s="68">
        <f t="shared" si="10"/>
        <v>66.268515820798186</v>
      </c>
      <c r="H61" s="69">
        <f t="shared" si="11"/>
        <v>7.2047263914946855</v>
      </c>
    </row>
    <row r="62" spans="1:8" x14ac:dyDescent="0.3">
      <c r="A62" s="74"/>
      <c r="B62" s="71" t="s">
        <v>4</v>
      </c>
      <c r="C62" s="72">
        <f>SUM(C53:C61)</f>
        <v>2457.1460000000002</v>
      </c>
      <c r="D62" s="72">
        <f>SUM(D53:D61)</f>
        <v>1503.6426485000004</v>
      </c>
      <c r="E62" s="73">
        <f>SUM(E53:E61)</f>
        <v>21493.156000000003</v>
      </c>
      <c r="F62" s="74">
        <f t="shared" si="9"/>
        <v>611.94680678315433</v>
      </c>
      <c r="G62" s="72">
        <f t="shared" si="10"/>
        <v>69.959137155101857</v>
      </c>
      <c r="H62" s="73">
        <f t="shared" si="11"/>
        <v>8.747203462879293</v>
      </c>
    </row>
    <row r="63" spans="1:8" ht="15" customHeight="1" x14ac:dyDescent="0.3">
      <c r="A63" s="76"/>
      <c r="B63" s="75" t="s">
        <v>79</v>
      </c>
      <c r="C63" s="106">
        <v>8.6592856721724384E-2</v>
      </c>
      <c r="D63" s="106">
        <v>0.11793945454984732</v>
      </c>
      <c r="E63" s="107">
        <v>0.11288314128755403</v>
      </c>
      <c r="F63" s="76"/>
      <c r="G63" s="77"/>
      <c r="H63" s="78"/>
    </row>
    <row r="64" spans="1:8" x14ac:dyDescent="0.3">
      <c r="A64" s="160" t="s">
        <v>113</v>
      </c>
      <c r="B64" s="160"/>
      <c r="C64" s="160"/>
      <c r="D64" s="160"/>
      <c r="E64" s="160"/>
      <c r="F64" s="105"/>
    </row>
  </sheetData>
  <mergeCells count="12">
    <mergeCell ref="A3:H3"/>
    <mergeCell ref="A5:A13"/>
    <mergeCell ref="A16:E16"/>
    <mergeCell ref="A19:H19"/>
    <mergeCell ref="A21:A29"/>
    <mergeCell ref="A32:E32"/>
    <mergeCell ref="A64:E64"/>
    <mergeCell ref="A51:H51"/>
    <mergeCell ref="A53:A61"/>
    <mergeCell ref="A35:H35"/>
    <mergeCell ref="A37:A45"/>
    <mergeCell ref="A48:E4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F1" activePane="topRight" state="frozen"/>
      <selection pane="topRight" activeCell="K5" sqref="K5:K8"/>
    </sheetView>
  </sheetViews>
  <sheetFormatPr defaultRowHeight="14.4" x14ac:dyDescent="0.3"/>
  <cols>
    <col min="1" max="1" width="24.33203125" customWidth="1"/>
  </cols>
  <sheetData>
    <row r="3" spans="1:11" ht="17.100000000000001" customHeight="1" x14ac:dyDescent="0.3">
      <c r="A3" s="165" t="s">
        <v>149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7.100000000000001" customHeight="1" x14ac:dyDescent="0.3">
      <c r="A4" s="84"/>
      <c r="B4" s="83">
        <v>2010</v>
      </c>
      <c r="C4" s="83">
        <v>2011</v>
      </c>
      <c r="D4" s="83">
        <v>2012</v>
      </c>
      <c r="E4" s="83">
        <v>2013</v>
      </c>
      <c r="F4" s="83">
        <v>2014</v>
      </c>
      <c r="G4" s="83">
        <v>2015</v>
      </c>
      <c r="H4" s="83">
        <v>2016</v>
      </c>
      <c r="I4" s="83">
        <v>2017</v>
      </c>
      <c r="J4" s="83">
        <v>2018</v>
      </c>
      <c r="K4" s="156">
        <v>2019</v>
      </c>
    </row>
    <row r="5" spans="1:11" ht="34.200000000000003" x14ac:dyDescent="0.3">
      <c r="A5" s="81" t="s">
        <v>146</v>
      </c>
      <c r="B5" s="148">
        <v>12.463582500000001</v>
      </c>
      <c r="C5" s="148">
        <v>11.409262499999993</v>
      </c>
      <c r="D5" s="148">
        <v>12.783542500000005</v>
      </c>
      <c r="E5" s="148">
        <v>10.759730000000005</v>
      </c>
      <c r="F5" s="148">
        <v>12.054100000000014</v>
      </c>
      <c r="G5" s="148">
        <v>14.697079999999994</v>
      </c>
      <c r="H5" s="149">
        <v>17.4349825</v>
      </c>
      <c r="I5" s="149">
        <v>19.379830000000009</v>
      </c>
      <c r="J5" s="149">
        <f>22373.0875/1000</f>
        <v>22.3730875</v>
      </c>
      <c r="K5" s="149">
        <v>19.3776625</v>
      </c>
    </row>
    <row r="6" spans="1:11" x14ac:dyDescent="0.3">
      <c r="A6" s="150" t="s">
        <v>115</v>
      </c>
      <c r="B6" s="151">
        <f>B7-B5</f>
        <v>69.706307500000563</v>
      </c>
      <c r="C6" s="151">
        <f t="shared" ref="C6:J6" si="0">C7-C5</f>
        <v>69.910812500001612</v>
      </c>
      <c r="D6" s="151">
        <f t="shared" si="0"/>
        <v>67.790547499999604</v>
      </c>
      <c r="E6" s="151">
        <f t="shared" si="0"/>
        <v>64.471060000000406</v>
      </c>
      <c r="F6" s="151">
        <f t="shared" si="0"/>
        <v>59.058737499999829</v>
      </c>
      <c r="G6" s="151">
        <f t="shared" si="0"/>
        <v>58.286465000000128</v>
      </c>
      <c r="H6" s="151">
        <f t="shared" si="0"/>
        <v>58.335937499999716</v>
      </c>
      <c r="I6" s="151">
        <f t="shared" si="0"/>
        <v>53.80656500000029</v>
      </c>
      <c r="J6" s="151">
        <f t="shared" si="0"/>
        <v>55.87895250000004</v>
      </c>
      <c r="K6" s="151">
        <v>57.809987499999849</v>
      </c>
    </row>
    <row r="7" spans="1:11" x14ac:dyDescent="0.3">
      <c r="A7" s="152" t="s">
        <v>116</v>
      </c>
      <c r="B7" s="148">
        <v>82.169890000000564</v>
      </c>
      <c r="C7" s="148">
        <v>81.320075000001609</v>
      </c>
      <c r="D7" s="148">
        <v>80.574089999999615</v>
      </c>
      <c r="E7" s="148">
        <v>75.230790000000411</v>
      </c>
      <c r="F7" s="148">
        <v>71.112837499999841</v>
      </c>
      <c r="G7" s="148">
        <v>72.98354500000012</v>
      </c>
      <c r="H7" s="149">
        <v>75.77091999999972</v>
      </c>
      <c r="I7" s="149">
        <v>73.186395000000303</v>
      </c>
      <c r="J7" s="149">
        <v>78.252040000000036</v>
      </c>
      <c r="K7" s="149">
        <v>77.187649999999849</v>
      </c>
    </row>
    <row r="8" spans="1:11" x14ac:dyDescent="0.3">
      <c r="A8" s="153" t="s">
        <v>117</v>
      </c>
      <c r="B8" s="154">
        <v>4389.7539024999469</v>
      </c>
      <c r="C8" s="154">
        <v>4054.3311224999634</v>
      </c>
      <c r="D8" s="154">
        <v>3694.9760949999863</v>
      </c>
      <c r="E8" s="154">
        <v>3513.1972749999732</v>
      </c>
      <c r="F8" s="154">
        <v>3536.2398724999625</v>
      </c>
      <c r="G8" s="154">
        <v>3610.6925649999803</v>
      </c>
      <c r="H8" s="154">
        <v>3673.5592624999863</v>
      </c>
      <c r="I8" s="154">
        <v>3752.6738349998004</v>
      </c>
      <c r="J8" s="154">
        <v>3828.0211174997803</v>
      </c>
      <c r="K8" s="154">
        <v>3911.0299925000186</v>
      </c>
    </row>
    <row r="9" spans="1:11" ht="27.75" customHeight="1" x14ac:dyDescent="0.3">
      <c r="A9" s="81" t="s">
        <v>147</v>
      </c>
      <c r="B9" s="85">
        <f t="shared" ref="B9:I9" si="1">B5/B7</f>
        <v>0.15168065212208409</v>
      </c>
      <c r="C9" s="85">
        <f t="shared" si="1"/>
        <v>0.14030068836015913</v>
      </c>
      <c r="D9" s="85">
        <f t="shared" si="1"/>
        <v>0.15865574777202032</v>
      </c>
      <c r="E9" s="85">
        <f t="shared" si="1"/>
        <v>0.14302295642515445</v>
      </c>
      <c r="F9" s="85">
        <f t="shared" si="1"/>
        <v>0.16950666607840029</v>
      </c>
      <c r="G9" s="85">
        <f t="shared" si="1"/>
        <v>0.20137525520307312</v>
      </c>
      <c r="H9" s="87">
        <f t="shared" si="1"/>
        <v>0.23010123804752622</v>
      </c>
      <c r="I9" s="87">
        <f t="shared" si="1"/>
        <v>0.26480099204230417</v>
      </c>
      <c r="J9" s="87">
        <f t="shared" ref="J9:K9" si="2">J5/J7</f>
        <v>0.28591059734672719</v>
      </c>
      <c r="K9" s="87">
        <f t="shared" si="2"/>
        <v>0.25104615181314677</v>
      </c>
    </row>
    <row r="10" spans="1:11" ht="25.5" customHeight="1" x14ac:dyDescent="0.3">
      <c r="A10" s="80" t="s">
        <v>118</v>
      </c>
      <c r="B10" s="88">
        <f>B6/B7</f>
        <v>0.84831934787791596</v>
      </c>
      <c r="C10" s="88">
        <f t="shared" ref="C10:I10" si="3">C6/C7</f>
        <v>0.85969931163984081</v>
      </c>
      <c r="D10" s="88">
        <f t="shared" si="3"/>
        <v>0.84134425222797959</v>
      </c>
      <c r="E10" s="88">
        <f t="shared" si="3"/>
        <v>0.8569770435748455</v>
      </c>
      <c r="F10" s="88">
        <f t="shared" si="3"/>
        <v>0.83049333392159974</v>
      </c>
      <c r="G10" s="88">
        <f t="shared" si="3"/>
        <v>0.79862474479692691</v>
      </c>
      <c r="H10" s="88">
        <f t="shared" si="3"/>
        <v>0.76989876195247375</v>
      </c>
      <c r="I10" s="88">
        <f t="shared" si="3"/>
        <v>0.73519900795769577</v>
      </c>
      <c r="J10" s="88">
        <f t="shared" ref="J10:K10" si="4">J6/J7</f>
        <v>0.71408940265327281</v>
      </c>
      <c r="K10" s="88">
        <f t="shared" si="4"/>
        <v>0.74895384818685329</v>
      </c>
    </row>
    <row r="11" spans="1:11" x14ac:dyDescent="0.3">
      <c r="A11" s="167" t="s">
        <v>119</v>
      </c>
      <c r="B11" s="167"/>
      <c r="C11" s="167"/>
      <c r="D11" s="167"/>
      <c r="E11" s="167"/>
      <c r="F11" s="167"/>
      <c r="G11" s="167"/>
      <c r="H11" s="167"/>
    </row>
    <row r="12" spans="1:11" x14ac:dyDescent="0.3">
      <c r="A12" s="169" t="s">
        <v>73</v>
      </c>
      <c r="B12" s="169"/>
      <c r="C12" s="169"/>
      <c r="D12" s="169"/>
      <c r="E12" s="169"/>
      <c r="F12" s="169"/>
      <c r="G12" s="82"/>
      <c r="H12" s="82"/>
    </row>
    <row r="13" spans="1:11" ht="15" customHeight="1" x14ac:dyDescent="0.3">
      <c r="A13" s="166" t="s">
        <v>74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55"/>
    </row>
    <row r="14" spans="1:11" ht="21.75" customHeight="1" x14ac:dyDescent="0.3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55"/>
    </row>
    <row r="15" spans="1:11" ht="15" customHeight="1" x14ac:dyDescent="0.3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55"/>
    </row>
    <row r="16" spans="1:11" x14ac:dyDescent="0.3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55"/>
    </row>
    <row r="17" spans="1:11" x14ac:dyDescent="0.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55"/>
    </row>
    <row r="18" spans="1:11" ht="13.5" customHeight="1" x14ac:dyDescent="0.3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55"/>
    </row>
    <row r="19" spans="1:11" x14ac:dyDescent="0.3">
      <c r="A19" s="166"/>
      <c r="B19" s="168"/>
      <c r="C19" s="168"/>
      <c r="D19" s="168"/>
      <c r="E19" s="109"/>
      <c r="F19" s="109"/>
      <c r="G19" s="109"/>
      <c r="H19" s="109"/>
    </row>
    <row r="20" spans="1:11" x14ac:dyDescent="0.3">
      <c r="A20" s="166"/>
      <c r="B20" s="166"/>
      <c r="C20" s="166"/>
      <c r="D20" s="166"/>
      <c r="E20" s="166"/>
      <c r="F20" s="166"/>
      <c r="G20" s="166"/>
      <c r="H20" s="166"/>
    </row>
    <row r="21" spans="1:11" x14ac:dyDescent="0.3">
      <c r="A21" s="166"/>
      <c r="B21" s="166"/>
      <c r="C21" s="166"/>
      <c r="D21" s="166"/>
      <c r="E21" s="166"/>
      <c r="F21" s="166"/>
      <c r="G21" s="166"/>
      <c r="H21" s="166"/>
    </row>
    <row r="22" spans="1:11" x14ac:dyDescent="0.3">
      <c r="A22" s="166"/>
      <c r="B22" s="166"/>
      <c r="C22" s="166"/>
      <c r="D22" s="166"/>
      <c r="E22" s="166"/>
      <c r="F22" s="166"/>
      <c r="G22" s="166"/>
      <c r="H22" s="166"/>
    </row>
    <row r="23" spans="1:11" x14ac:dyDescent="0.3">
      <c r="A23" s="166"/>
      <c r="B23" s="166"/>
      <c r="C23" s="166"/>
      <c r="D23" s="166"/>
      <c r="E23" s="166"/>
      <c r="F23" s="166"/>
      <c r="G23" s="166"/>
      <c r="H23" s="166"/>
    </row>
    <row r="24" spans="1:11" x14ac:dyDescent="0.3">
      <c r="A24" s="166"/>
      <c r="B24" s="166"/>
      <c r="C24" s="166"/>
      <c r="D24" s="166"/>
      <c r="E24" s="166"/>
      <c r="F24" s="166"/>
      <c r="G24" s="166"/>
      <c r="H24" s="166"/>
    </row>
  </sheetData>
  <mergeCells count="8">
    <mergeCell ref="A3:K3"/>
    <mergeCell ref="A22:H24"/>
    <mergeCell ref="A11:H11"/>
    <mergeCell ref="A13:J14"/>
    <mergeCell ref="A15:J18"/>
    <mergeCell ref="A19:D19"/>
    <mergeCell ref="A20:H21"/>
    <mergeCell ref="A12:F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64"/>
  <sheetViews>
    <sheetView showGridLines="0" zoomScaleNormal="100" workbookViewId="0">
      <selection activeCell="C6" sqref="C6:G20"/>
    </sheetView>
  </sheetViews>
  <sheetFormatPr defaultRowHeight="14.4" x14ac:dyDescent="0.3"/>
  <cols>
    <col min="1" max="1" width="21.88671875" customWidth="1"/>
    <col min="2" max="2" width="8.6640625" bestFit="1" customWidth="1"/>
    <col min="3" max="3" width="7.88671875" bestFit="1" customWidth="1"/>
    <col min="4" max="6" width="7.33203125" bestFit="1" customWidth="1"/>
    <col min="7" max="7" width="6.109375" bestFit="1" customWidth="1"/>
    <col min="8" max="8" width="8.44140625" bestFit="1" customWidth="1"/>
    <col min="9" max="9" width="12.33203125" bestFit="1" customWidth="1"/>
    <col min="10" max="10" width="9" bestFit="1" customWidth="1"/>
    <col min="11" max="11" width="8.6640625" bestFit="1" customWidth="1"/>
    <col min="12" max="12" width="10.6640625" bestFit="1" customWidth="1"/>
    <col min="13" max="13" width="6.109375" bestFit="1" customWidth="1"/>
    <col min="14" max="16" width="7.33203125" bestFit="1" customWidth="1"/>
    <col min="17" max="17" width="6.109375" bestFit="1" customWidth="1"/>
    <col min="18" max="18" width="7.44140625" bestFit="1" customWidth="1"/>
  </cols>
  <sheetData>
    <row r="3" spans="1:8" x14ac:dyDescent="0.3">
      <c r="A3" s="174" t="s">
        <v>120</v>
      </c>
      <c r="B3" s="174"/>
      <c r="C3" s="174"/>
      <c r="D3" s="174"/>
      <c r="E3" s="174"/>
      <c r="F3" s="174"/>
      <c r="G3" s="174"/>
      <c r="H3" s="174"/>
    </row>
    <row r="4" spans="1:8" x14ac:dyDescent="0.3">
      <c r="A4" s="174" t="s">
        <v>155</v>
      </c>
      <c r="B4" s="174"/>
      <c r="C4" s="174"/>
      <c r="D4" s="174"/>
      <c r="E4" s="174"/>
      <c r="F4" s="174"/>
      <c r="G4" s="174"/>
      <c r="H4" s="174"/>
    </row>
    <row r="5" spans="1:8" x14ac:dyDescent="0.3">
      <c r="A5" s="110" t="s">
        <v>67</v>
      </c>
      <c r="B5" s="111"/>
      <c r="C5" s="111" t="s">
        <v>63</v>
      </c>
      <c r="D5" s="111" t="s">
        <v>64</v>
      </c>
      <c r="E5" s="111" t="s">
        <v>65</v>
      </c>
      <c r="F5" s="111" t="s">
        <v>66</v>
      </c>
      <c r="G5" s="111" t="s">
        <v>3</v>
      </c>
      <c r="H5" s="111" t="s">
        <v>4</v>
      </c>
    </row>
    <row r="6" spans="1:8" x14ac:dyDescent="0.3">
      <c r="A6" s="171" t="s">
        <v>26</v>
      </c>
      <c r="B6" s="4" t="s">
        <v>0</v>
      </c>
      <c r="C6" s="5">
        <v>29</v>
      </c>
      <c r="D6" s="5">
        <v>67</v>
      </c>
      <c r="E6" s="5">
        <v>85</v>
      </c>
      <c r="F6" s="5">
        <v>127</v>
      </c>
      <c r="G6" s="5">
        <v>9</v>
      </c>
      <c r="H6" s="6">
        <f>SUM(C6:G6)</f>
        <v>317</v>
      </c>
    </row>
    <row r="7" spans="1:8" x14ac:dyDescent="0.3">
      <c r="A7" s="171"/>
      <c r="B7" s="4" t="s">
        <v>1</v>
      </c>
      <c r="C7" s="5">
        <v>2995</v>
      </c>
      <c r="D7" s="5">
        <v>4815</v>
      </c>
      <c r="E7" s="5">
        <v>5596</v>
      </c>
      <c r="F7" s="5">
        <v>4577</v>
      </c>
      <c r="G7" s="5">
        <v>224</v>
      </c>
      <c r="H7" s="6">
        <f t="shared" ref="H7:H20" si="0">SUM(C7:G7)</f>
        <v>18207</v>
      </c>
    </row>
    <row r="8" spans="1:8" x14ac:dyDescent="0.3">
      <c r="A8" s="171"/>
      <c r="B8" s="4" t="s">
        <v>2</v>
      </c>
      <c r="C8" s="5">
        <v>6260</v>
      </c>
      <c r="D8" s="5">
        <v>9621</v>
      </c>
      <c r="E8" s="5">
        <v>11193</v>
      </c>
      <c r="F8" s="5">
        <v>8853</v>
      </c>
      <c r="G8" s="5">
        <v>440</v>
      </c>
      <c r="H8" s="6">
        <f t="shared" si="0"/>
        <v>36367</v>
      </c>
    </row>
    <row r="9" spans="1:8" x14ac:dyDescent="0.3">
      <c r="A9" s="170" t="s">
        <v>27</v>
      </c>
      <c r="B9" s="7" t="s">
        <v>0</v>
      </c>
      <c r="C9" s="8">
        <v>0</v>
      </c>
      <c r="D9" s="8">
        <v>2</v>
      </c>
      <c r="E9" s="8">
        <v>3</v>
      </c>
      <c r="F9" s="8">
        <v>3</v>
      </c>
      <c r="G9" s="8">
        <v>0</v>
      </c>
      <c r="H9" s="9">
        <f t="shared" si="0"/>
        <v>8</v>
      </c>
    </row>
    <row r="10" spans="1:8" x14ac:dyDescent="0.3">
      <c r="A10" s="170"/>
      <c r="B10" s="7" t="s">
        <v>1</v>
      </c>
      <c r="C10" s="8">
        <v>0</v>
      </c>
      <c r="D10" s="8">
        <v>27</v>
      </c>
      <c r="E10" s="8">
        <v>56</v>
      </c>
      <c r="F10" s="8">
        <v>54</v>
      </c>
      <c r="G10" s="8">
        <v>0</v>
      </c>
      <c r="H10" s="9">
        <f t="shared" si="0"/>
        <v>137</v>
      </c>
    </row>
    <row r="11" spans="1:8" x14ac:dyDescent="0.3">
      <c r="A11" s="170"/>
      <c r="B11" s="7" t="s">
        <v>2</v>
      </c>
      <c r="C11" s="8">
        <v>0</v>
      </c>
      <c r="D11" s="8">
        <v>61</v>
      </c>
      <c r="E11" s="8">
        <v>105</v>
      </c>
      <c r="F11" s="8">
        <v>99</v>
      </c>
      <c r="G11" s="8">
        <v>0</v>
      </c>
      <c r="H11" s="9">
        <f t="shared" si="0"/>
        <v>265</v>
      </c>
    </row>
    <row r="12" spans="1:8" x14ac:dyDescent="0.3">
      <c r="A12" s="171" t="s">
        <v>28</v>
      </c>
      <c r="B12" s="4" t="s">
        <v>0</v>
      </c>
      <c r="C12" s="5">
        <v>27</v>
      </c>
      <c r="D12" s="5">
        <v>58</v>
      </c>
      <c r="E12" s="5">
        <v>104</v>
      </c>
      <c r="F12" s="5">
        <v>173</v>
      </c>
      <c r="G12" s="5">
        <v>52</v>
      </c>
      <c r="H12" s="6">
        <f t="shared" si="0"/>
        <v>414</v>
      </c>
    </row>
    <row r="13" spans="1:8" x14ac:dyDescent="0.3">
      <c r="A13" s="171"/>
      <c r="B13" s="4" t="s">
        <v>1</v>
      </c>
      <c r="C13" s="5">
        <v>5668</v>
      </c>
      <c r="D13" s="5">
        <v>6428</v>
      </c>
      <c r="E13" s="5">
        <v>6294</v>
      </c>
      <c r="F13" s="5">
        <v>5544</v>
      </c>
      <c r="G13" s="5">
        <v>1103</v>
      </c>
      <c r="H13" s="6">
        <f t="shared" si="0"/>
        <v>25037</v>
      </c>
    </row>
    <row r="14" spans="1:8" x14ac:dyDescent="0.3">
      <c r="A14" s="171"/>
      <c r="B14" s="4" t="s">
        <v>2</v>
      </c>
      <c r="C14" s="5">
        <v>11587</v>
      </c>
      <c r="D14" s="5">
        <v>12516</v>
      </c>
      <c r="E14" s="5">
        <v>12213</v>
      </c>
      <c r="F14" s="5">
        <v>10503</v>
      </c>
      <c r="G14" s="5">
        <v>2112</v>
      </c>
      <c r="H14" s="6">
        <f t="shared" si="0"/>
        <v>48931</v>
      </c>
    </row>
    <row r="15" spans="1:8" x14ac:dyDescent="0.3">
      <c r="A15" s="170" t="s">
        <v>29</v>
      </c>
      <c r="B15" s="7" t="s">
        <v>0</v>
      </c>
      <c r="C15" s="8">
        <v>8</v>
      </c>
      <c r="D15" s="8">
        <v>24</v>
      </c>
      <c r="E15" s="8">
        <v>40</v>
      </c>
      <c r="F15" s="8">
        <v>68</v>
      </c>
      <c r="G15" s="8">
        <v>9</v>
      </c>
      <c r="H15" s="9">
        <f t="shared" si="0"/>
        <v>149</v>
      </c>
    </row>
    <row r="16" spans="1:8" x14ac:dyDescent="0.3">
      <c r="A16" s="170"/>
      <c r="B16" s="7" t="s">
        <v>1</v>
      </c>
      <c r="C16" s="8">
        <v>629</v>
      </c>
      <c r="D16" s="8">
        <v>1551</v>
      </c>
      <c r="E16" s="8">
        <v>1597</v>
      </c>
      <c r="F16" s="8">
        <v>1648</v>
      </c>
      <c r="G16" s="8">
        <v>112</v>
      </c>
      <c r="H16" s="9">
        <f t="shared" si="0"/>
        <v>5537</v>
      </c>
    </row>
    <row r="17" spans="1:8" x14ac:dyDescent="0.3">
      <c r="A17" s="170"/>
      <c r="B17" s="7" t="s">
        <v>2</v>
      </c>
      <c r="C17" s="8">
        <v>1357</v>
      </c>
      <c r="D17" s="8">
        <v>3163</v>
      </c>
      <c r="E17" s="8">
        <v>3181</v>
      </c>
      <c r="F17" s="8">
        <v>3240</v>
      </c>
      <c r="G17" s="8">
        <v>244</v>
      </c>
      <c r="H17" s="9">
        <f t="shared" si="0"/>
        <v>11185</v>
      </c>
    </row>
    <row r="18" spans="1:8" x14ac:dyDescent="0.3">
      <c r="A18" s="171" t="s">
        <v>30</v>
      </c>
      <c r="B18" s="4" t="s">
        <v>0</v>
      </c>
      <c r="C18" s="5">
        <v>2</v>
      </c>
      <c r="D18" s="5">
        <v>10</v>
      </c>
      <c r="E18" s="5">
        <v>30</v>
      </c>
      <c r="F18" s="5">
        <v>56</v>
      </c>
      <c r="G18" s="5">
        <v>4</v>
      </c>
      <c r="H18" s="6">
        <f t="shared" si="0"/>
        <v>102</v>
      </c>
    </row>
    <row r="19" spans="1:8" x14ac:dyDescent="0.3">
      <c r="A19" s="171"/>
      <c r="B19" s="4" t="s">
        <v>1</v>
      </c>
      <c r="C19" s="5">
        <v>247</v>
      </c>
      <c r="D19" s="5">
        <v>288</v>
      </c>
      <c r="E19" s="5">
        <v>964</v>
      </c>
      <c r="F19" s="5">
        <v>1370</v>
      </c>
      <c r="G19" s="5">
        <v>83</v>
      </c>
      <c r="H19" s="6">
        <f t="shared" si="0"/>
        <v>2952</v>
      </c>
    </row>
    <row r="20" spans="1:8" x14ac:dyDescent="0.3">
      <c r="A20" s="171"/>
      <c r="B20" s="4" t="s">
        <v>2</v>
      </c>
      <c r="C20" s="5">
        <v>504</v>
      </c>
      <c r="D20" s="5">
        <v>591</v>
      </c>
      <c r="E20" s="5">
        <v>1900</v>
      </c>
      <c r="F20" s="5">
        <v>2653</v>
      </c>
      <c r="G20" s="5">
        <v>158</v>
      </c>
      <c r="H20" s="6">
        <f t="shared" si="0"/>
        <v>5806</v>
      </c>
    </row>
    <row r="21" spans="1:8" x14ac:dyDescent="0.3">
      <c r="A21" s="172" t="s">
        <v>4</v>
      </c>
      <c r="B21" s="50" t="s">
        <v>0</v>
      </c>
      <c r="C21" s="49">
        <f t="shared" ref="C21:H21" si="1">C6+C9+C12+C15+C18</f>
        <v>66</v>
      </c>
      <c r="D21" s="49">
        <f t="shared" si="1"/>
        <v>161</v>
      </c>
      <c r="E21" s="49">
        <f t="shared" si="1"/>
        <v>262</v>
      </c>
      <c r="F21" s="49">
        <f t="shared" si="1"/>
        <v>427</v>
      </c>
      <c r="G21" s="49">
        <f t="shared" si="1"/>
        <v>74</v>
      </c>
      <c r="H21" s="49">
        <f t="shared" si="1"/>
        <v>990</v>
      </c>
    </row>
    <row r="22" spans="1:8" x14ac:dyDescent="0.3">
      <c r="A22" s="172"/>
      <c r="B22" s="50" t="s">
        <v>1</v>
      </c>
      <c r="C22" s="49">
        <f t="shared" ref="C22:H22" si="2">C7+C10+C13+C16+C19</f>
        <v>9539</v>
      </c>
      <c r="D22" s="49">
        <f t="shared" si="2"/>
        <v>13109</v>
      </c>
      <c r="E22" s="49">
        <f t="shared" si="2"/>
        <v>14507</v>
      </c>
      <c r="F22" s="49">
        <f t="shared" si="2"/>
        <v>13193</v>
      </c>
      <c r="G22" s="49">
        <f t="shared" si="2"/>
        <v>1522</v>
      </c>
      <c r="H22" s="49">
        <f t="shared" si="2"/>
        <v>51870</v>
      </c>
    </row>
    <row r="23" spans="1:8" x14ac:dyDescent="0.3">
      <c r="A23" s="172"/>
      <c r="B23" s="50" t="s">
        <v>2</v>
      </c>
      <c r="C23" s="49">
        <f t="shared" ref="C23:H23" si="3">C8+C11+C14+C17+C20</f>
        <v>19708</v>
      </c>
      <c r="D23" s="49">
        <f t="shared" si="3"/>
        <v>25952</v>
      </c>
      <c r="E23" s="49">
        <f t="shared" si="3"/>
        <v>28592</v>
      </c>
      <c r="F23" s="49">
        <f t="shared" si="3"/>
        <v>25348</v>
      </c>
      <c r="G23" s="49">
        <f t="shared" si="3"/>
        <v>2954</v>
      </c>
      <c r="H23" s="49">
        <f t="shared" si="3"/>
        <v>102554</v>
      </c>
    </row>
    <row r="24" spans="1:8" x14ac:dyDescent="0.3">
      <c r="A24" s="173" t="s">
        <v>141</v>
      </c>
      <c r="B24" s="173"/>
      <c r="C24" s="173"/>
      <c r="D24" s="173"/>
      <c r="E24" s="173"/>
      <c r="F24" s="173"/>
      <c r="G24" s="99"/>
      <c r="H24" s="99"/>
    </row>
    <row r="27" spans="1:8" x14ac:dyDescent="0.3">
      <c r="A27" s="174" t="s">
        <v>120</v>
      </c>
      <c r="B27" s="174"/>
      <c r="C27" s="174"/>
      <c r="D27" s="174"/>
      <c r="E27" s="174"/>
      <c r="F27" s="174"/>
      <c r="G27" s="174"/>
      <c r="H27" s="174"/>
    </row>
    <row r="28" spans="1:8" x14ac:dyDescent="0.3">
      <c r="A28" s="174" t="s">
        <v>145</v>
      </c>
      <c r="B28" s="174"/>
      <c r="C28" s="174"/>
      <c r="D28" s="174"/>
      <c r="E28" s="174"/>
      <c r="F28" s="174"/>
      <c r="G28" s="174"/>
      <c r="H28" s="174"/>
    </row>
    <row r="29" spans="1:8" x14ac:dyDescent="0.3">
      <c r="A29" s="110" t="s">
        <v>67</v>
      </c>
      <c r="B29" s="111"/>
      <c r="C29" s="111" t="s">
        <v>63</v>
      </c>
      <c r="D29" s="111" t="s">
        <v>64</v>
      </c>
      <c r="E29" s="111" t="s">
        <v>65</v>
      </c>
      <c r="F29" s="111" t="s">
        <v>66</v>
      </c>
      <c r="G29" s="111" t="s">
        <v>3</v>
      </c>
      <c r="H29" s="111" t="s">
        <v>4</v>
      </c>
    </row>
    <row r="30" spans="1:8" x14ac:dyDescent="0.3">
      <c r="A30" s="171" t="s">
        <v>26</v>
      </c>
      <c r="B30" s="4" t="s">
        <v>0</v>
      </c>
      <c r="C30" s="5">
        <v>29</v>
      </c>
      <c r="D30" s="5">
        <v>65</v>
      </c>
      <c r="E30" s="5">
        <v>80</v>
      </c>
      <c r="F30" s="5">
        <v>130</v>
      </c>
      <c r="G30" s="5">
        <v>9</v>
      </c>
      <c r="H30" s="6">
        <f>SUM(C30:G30)</f>
        <v>313</v>
      </c>
    </row>
    <row r="31" spans="1:8" x14ac:dyDescent="0.3">
      <c r="A31" s="171"/>
      <c r="B31" s="4" t="s">
        <v>1</v>
      </c>
      <c r="C31" s="5">
        <v>2995</v>
      </c>
      <c r="D31" s="5">
        <v>4677</v>
      </c>
      <c r="E31" s="5">
        <v>5471</v>
      </c>
      <c r="F31" s="5">
        <v>4684</v>
      </c>
      <c r="G31" s="5">
        <v>224</v>
      </c>
      <c r="H31" s="6">
        <f t="shared" ref="H31:H44" si="4">SUM(C31:G31)</f>
        <v>18051</v>
      </c>
    </row>
    <row r="32" spans="1:8" x14ac:dyDescent="0.3">
      <c r="A32" s="171"/>
      <c r="B32" s="4" t="s">
        <v>2</v>
      </c>
      <c r="C32" s="5">
        <v>6260</v>
      </c>
      <c r="D32" s="5">
        <v>9296</v>
      </c>
      <c r="E32" s="5">
        <v>10859</v>
      </c>
      <c r="F32" s="5">
        <v>9018</v>
      </c>
      <c r="G32" s="5">
        <v>440</v>
      </c>
      <c r="H32" s="6">
        <f t="shared" si="4"/>
        <v>35873</v>
      </c>
    </row>
    <row r="33" spans="1:8" x14ac:dyDescent="0.3">
      <c r="A33" s="170" t="s">
        <v>27</v>
      </c>
      <c r="B33" s="7" t="s">
        <v>0</v>
      </c>
      <c r="C33" s="8"/>
      <c r="D33" s="8">
        <v>2</v>
      </c>
      <c r="E33" s="8">
        <v>3</v>
      </c>
      <c r="F33" s="8">
        <v>3</v>
      </c>
      <c r="G33" s="8"/>
      <c r="H33" s="9">
        <f t="shared" si="4"/>
        <v>8</v>
      </c>
    </row>
    <row r="34" spans="1:8" x14ac:dyDescent="0.3">
      <c r="A34" s="170"/>
      <c r="B34" s="7" t="s">
        <v>1</v>
      </c>
      <c r="C34" s="8"/>
      <c r="D34" s="8">
        <v>27</v>
      </c>
      <c r="E34" s="8">
        <v>56</v>
      </c>
      <c r="F34" s="8">
        <v>54</v>
      </c>
      <c r="G34" s="8"/>
      <c r="H34" s="9">
        <f t="shared" si="4"/>
        <v>137</v>
      </c>
    </row>
    <row r="35" spans="1:8" x14ac:dyDescent="0.3">
      <c r="A35" s="170"/>
      <c r="B35" s="7" t="s">
        <v>2</v>
      </c>
      <c r="C35" s="8"/>
      <c r="D35" s="8">
        <v>61</v>
      </c>
      <c r="E35" s="8">
        <v>105</v>
      </c>
      <c r="F35" s="8">
        <v>99</v>
      </c>
      <c r="G35" s="8"/>
      <c r="H35" s="9">
        <f t="shared" si="4"/>
        <v>265</v>
      </c>
    </row>
    <row r="36" spans="1:8" x14ac:dyDescent="0.3">
      <c r="A36" s="171" t="s">
        <v>28</v>
      </c>
      <c r="B36" s="4" t="s">
        <v>0</v>
      </c>
      <c r="C36" s="5">
        <v>25</v>
      </c>
      <c r="D36" s="5">
        <v>56</v>
      </c>
      <c r="E36" s="5">
        <v>102</v>
      </c>
      <c r="F36" s="5">
        <v>177</v>
      </c>
      <c r="G36" s="5">
        <v>51</v>
      </c>
      <c r="H36" s="6">
        <f t="shared" si="4"/>
        <v>411</v>
      </c>
    </row>
    <row r="37" spans="1:8" x14ac:dyDescent="0.3">
      <c r="A37" s="171"/>
      <c r="B37" s="4" t="s">
        <v>1</v>
      </c>
      <c r="C37" s="5">
        <v>5459</v>
      </c>
      <c r="D37" s="5">
        <v>6460</v>
      </c>
      <c r="E37" s="5">
        <v>6107</v>
      </c>
      <c r="F37" s="5">
        <v>5800</v>
      </c>
      <c r="G37" s="5">
        <v>1037</v>
      </c>
      <c r="H37" s="6">
        <f t="shared" si="4"/>
        <v>24863</v>
      </c>
    </row>
    <row r="38" spans="1:8" x14ac:dyDescent="0.3">
      <c r="A38" s="171"/>
      <c r="B38" s="4" t="s">
        <v>2</v>
      </c>
      <c r="C38" s="5">
        <v>11181</v>
      </c>
      <c r="D38" s="5">
        <v>12513</v>
      </c>
      <c r="E38" s="5">
        <v>11852</v>
      </c>
      <c r="F38" s="5">
        <v>10954</v>
      </c>
      <c r="G38" s="5">
        <v>2001</v>
      </c>
      <c r="H38" s="6">
        <f t="shared" si="4"/>
        <v>48501</v>
      </c>
    </row>
    <row r="39" spans="1:8" x14ac:dyDescent="0.3">
      <c r="A39" s="170" t="s">
        <v>29</v>
      </c>
      <c r="B39" s="7" t="s">
        <v>0</v>
      </c>
      <c r="C39" s="8">
        <v>7</v>
      </c>
      <c r="D39" s="8">
        <v>23</v>
      </c>
      <c r="E39" s="8">
        <v>38</v>
      </c>
      <c r="F39" s="8">
        <v>71</v>
      </c>
      <c r="G39" s="8">
        <v>9</v>
      </c>
      <c r="H39" s="9">
        <f t="shared" si="4"/>
        <v>148</v>
      </c>
    </row>
    <row r="40" spans="1:8" x14ac:dyDescent="0.3">
      <c r="A40" s="170"/>
      <c r="B40" s="7" t="s">
        <v>1</v>
      </c>
      <c r="C40" s="8">
        <v>600</v>
      </c>
      <c r="D40" s="8">
        <v>1543</v>
      </c>
      <c r="E40" s="8">
        <v>1541</v>
      </c>
      <c r="F40" s="8">
        <v>1723</v>
      </c>
      <c r="G40" s="8">
        <v>112</v>
      </c>
      <c r="H40" s="9">
        <f t="shared" si="4"/>
        <v>5519</v>
      </c>
    </row>
    <row r="41" spans="1:8" x14ac:dyDescent="0.3">
      <c r="A41" s="170"/>
      <c r="B41" s="7" t="s">
        <v>2</v>
      </c>
      <c r="C41" s="8">
        <v>1279</v>
      </c>
      <c r="D41" s="8">
        <v>3129</v>
      </c>
      <c r="E41" s="8">
        <v>3063</v>
      </c>
      <c r="F41" s="8">
        <v>3383</v>
      </c>
      <c r="G41" s="8">
        <v>244</v>
      </c>
      <c r="H41" s="9">
        <f t="shared" si="4"/>
        <v>11098</v>
      </c>
    </row>
    <row r="42" spans="1:8" x14ac:dyDescent="0.3">
      <c r="A42" s="171" t="s">
        <v>30</v>
      </c>
      <c r="B42" s="4" t="s">
        <v>0</v>
      </c>
      <c r="C42" s="5">
        <v>1</v>
      </c>
      <c r="D42" s="5">
        <v>11</v>
      </c>
      <c r="E42" s="5">
        <v>28</v>
      </c>
      <c r="F42" s="5">
        <v>56</v>
      </c>
      <c r="G42" s="5">
        <v>4</v>
      </c>
      <c r="H42" s="6">
        <f t="shared" si="4"/>
        <v>100</v>
      </c>
    </row>
    <row r="43" spans="1:8" x14ac:dyDescent="0.3">
      <c r="A43" s="171"/>
      <c r="B43" s="4" t="s">
        <v>1</v>
      </c>
      <c r="C43" s="5">
        <v>102</v>
      </c>
      <c r="D43" s="5">
        <v>426</v>
      </c>
      <c r="E43" s="5">
        <v>901</v>
      </c>
      <c r="F43" s="5">
        <v>1363</v>
      </c>
      <c r="G43" s="5">
        <v>83</v>
      </c>
      <c r="H43" s="6">
        <f t="shared" si="4"/>
        <v>2875</v>
      </c>
    </row>
    <row r="44" spans="1:8" x14ac:dyDescent="0.3">
      <c r="A44" s="171"/>
      <c r="B44" s="4" t="s">
        <v>2</v>
      </c>
      <c r="C44" s="5">
        <v>204</v>
      </c>
      <c r="D44" s="5">
        <v>891</v>
      </c>
      <c r="E44" s="5">
        <v>1779</v>
      </c>
      <c r="F44" s="5">
        <v>2636</v>
      </c>
      <c r="G44" s="5">
        <v>158</v>
      </c>
      <c r="H44" s="6">
        <f t="shared" si="4"/>
        <v>5668</v>
      </c>
    </row>
    <row r="45" spans="1:8" x14ac:dyDescent="0.3">
      <c r="A45" s="172" t="s">
        <v>4</v>
      </c>
      <c r="B45" s="50" t="s">
        <v>0</v>
      </c>
      <c r="C45" s="49">
        <f t="shared" ref="C45:H45" si="5">C30+C33+C36+C39+C42</f>
        <v>62</v>
      </c>
      <c r="D45" s="49">
        <f t="shared" si="5"/>
        <v>157</v>
      </c>
      <c r="E45" s="49">
        <f t="shared" si="5"/>
        <v>251</v>
      </c>
      <c r="F45" s="49">
        <f t="shared" si="5"/>
        <v>437</v>
      </c>
      <c r="G45" s="49">
        <f t="shared" si="5"/>
        <v>73</v>
      </c>
      <c r="H45" s="49">
        <f t="shared" si="5"/>
        <v>980</v>
      </c>
    </row>
    <row r="46" spans="1:8" x14ac:dyDescent="0.3">
      <c r="A46" s="172"/>
      <c r="B46" s="50" t="s">
        <v>1</v>
      </c>
      <c r="C46" s="49">
        <f t="shared" ref="C46:H46" si="6">C31+C34+C37+C40+C43</f>
        <v>9156</v>
      </c>
      <c r="D46" s="49">
        <f t="shared" si="6"/>
        <v>13133</v>
      </c>
      <c r="E46" s="49">
        <f t="shared" si="6"/>
        <v>14076</v>
      </c>
      <c r="F46" s="49">
        <f t="shared" si="6"/>
        <v>13624</v>
      </c>
      <c r="G46" s="49">
        <f t="shared" si="6"/>
        <v>1456</v>
      </c>
      <c r="H46" s="49">
        <f t="shared" si="6"/>
        <v>51445</v>
      </c>
    </row>
    <row r="47" spans="1:8" x14ac:dyDescent="0.3">
      <c r="A47" s="172"/>
      <c r="B47" s="50" t="s">
        <v>2</v>
      </c>
      <c r="C47" s="49">
        <f t="shared" ref="C47:H47" si="7">C32+C35+C38+C41+C44</f>
        <v>18924</v>
      </c>
      <c r="D47" s="49">
        <f t="shared" si="7"/>
        <v>25890</v>
      </c>
      <c r="E47" s="49">
        <f t="shared" si="7"/>
        <v>27658</v>
      </c>
      <c r="F47" s="49">
        <f t="shared" si="7"/>
        <v>26090</v>
      </c>
      <c r="G47" s="49">
        <f t="shared" si="7"/>
        <v>2843</v>
      </c>
      <c r="H47" s="49">
        <f t="shared" si="7"/>
        <v>101405</v>
      </c>
    </row>
    <row r="48" spans="1:8" x14ac:dyDescent="0.3">
      <c r="A48" s="173" t="s">
        <v>141</v>
      </c>
      <c r="B48" s="173"/>
      <c r="C48" s="173"/>
      <c r="D48" s="173"/>
      <c r="E48" s="173"/>
      <c r="F48" s="173"/>
      <c r="G48" s="99"/>
      <c r="H48" s="99"/>
    </row>
    <row r="51" spans="1:8" x14ac:dyDescent="0.3">
      <c r="A51" s="174" t="s">
        <v>120</v>
      </c>
      <c r="B51" s="174"/>
      <c r="C51" s="174"/>
      <c r="D51" s="174"/>
      <c r="E51" s="174"/>
      <c r="F51" s="174"/>
      <c r="G51" s="174"/>
      <c r="H51" s="174"/>
    </row>
    <row r="52" spans="1:8" x14ac:dyDescent="0.3">
      <c r="A52" s="174" t="s">
        <v>139</v>
      </c>
      <c r="B52" s="174"/>
      <c r="C52" s="174"/>
      <c r="D52" s="174"/>
      <c r="E52" s="174"/>
      <c r="F52" s="174"/>
      <c r="G52" s="174"/>
      <c r="H52" s="174"/>
    </row>
    <row r="53" spans="1:8" x14ac:dyDescent="0.3">
      <c r="A53" s="110" t="s">
        <v>67</v>
      </c>
      <c r="B53" s="111"/>
      <c r="C53" s="111" t="s">
        <v>63</v>
      </c>
      <c r="D53" s="111" t="s">
        <v>64</v>
      </c>
      <c r="E53" s="111" t="s">
        <v>65</v>
      </c>
      <c r="F53" s="111" t="s">
        <v>66</v>
      </c>
      <c r="G53" s="111" t="s">
        <v>3</v>
      </c>
      <c r="H53" s="111" t="s">
        <v>4</v>
      </c>
    </row>
    <row r="54" spans="1:8" x14ac:dyDescent="0.3">
      <c r="A54" s="171" t="s">
        <v>26</v>
      </c>
      <c r="B54" s="4" t="s">
        <v>0</v>
      </c>
      <c r="C54" s="5">
        <v>21</v>
      </c>
      <c r="D54" s="5">
        <v>59</v>
      </c>
      <c r="E54" s="5">
        <v>73</v>
      </c>
      <c r="F54" s="5">
        <v>139</v>
      </c>
      <c r="G54" s="5">
        <v>9</v>
      </c>
      <c r="H54" s="6">
        <f>SUM(C54:G54)</f>
        <v>301</v>
      </c>
    </row>
    <row r="55" spans="1:8" x14ac:dyDescent="0.3">
      <c r="A55" s="171"/>
      <c r="B55" s="4" t="s">
        <v>1</v>
      </c>
      <c r="C55" s="5">
        <v>2008</v>
      </c>
      <c r="D55" s="5">
        <v>4459</v>
      </c>
      <c r="E55" s="5">
        <v>5276</v>
      </c>
      <c r="F55" s="5">
        <v>5354</v>
      </c>
      <c r="G55" s="5">
        <v>224</v>
      </c>
      <c r="H55" s="6">
        <f t="shared" ref="H55:H68" si="8">SUM(C55:G55)</f>
        <v>17321</v>
      </c>
    </row>
    <row r="56" spans="1:8" x14ac:dyDescent="0.3">
      <c r="A56" s="171"/>
      <c r="B56" s="4" t="s">
        <v>2</v>
      </c>
      <c r="C56" s="5">
        <v>4117</v>
      </c>
      <c r="D56" s="5">
        <v>8860</v>
      </c>
      <c r="E56" s="5">
        <v>10406</v>
      </c>
      <c r="F56" s="5">
        <v>10349</v>
      </c>
      <c r="G56" s="5">
        <v>440</v>
      </c>
      <c r="H56" s="6">
        <f t="shared" si="8"/>
        <v>34172</v>
      </c>
    </row>
    <row r="57" spans="1:8" x14ac:dyDescent="0.3">
      <c r="A57" s="170" t="s">
        <v>27</v>
      </c>
      <c r="B57" s="7" t="s">
        <v>0</v>
      </c>
      <c r="C57" s="8">
        <v>0</v>
      </c>
      <c r="D57" s="8">
        <v>2</v>
      </c>
      <c r="E57" s="8">
        <v>3</v>
      </c>
      <c r="F57" s="8">
        <v>3</v>
      </c>
      <c r="G57" s="8">
        <v>0</v>
      </c>
      <c r="H57" s="9">
        <f t="shared" si="8"/>
        <v>8</v>
      </c>
    </row>
    <row r="58" spans="1:8" x14ac:dyDescent="0.3">
      <c r="A58" s="170"/>
      <c r="B58" s="7" t="s">
        <v>1</v>
      </c>
      <c r="C58" s="8">
        <v>0</v>
      </c>
      <c r="D58" s="8">
        <v>27</v>
      </c>
      <c r="E58" s="8">
        <v>56</v>
      </c>
      <c r="F58" s="8">
        <v>54</v>
      </c>
      <c r="G58" s="8">
        <v>0</v>
      </c>
      <c r="H58" s="9">
        <f t="shared" si="8"/>
        <v>137</v>
      </c>
    </row>
    <row r="59" spans="1:8" x14ac:dyDescent="0.3">
      <c r="A59" s="170"/>
      <c r="B59" s="7" t="s">
        <v>2</v>
      </c>
      <c r="C59" s="8">
        <v>0</v>
      </c>
      <c r="D59" s="8">
        <v>61</v>
      </c>
      <c r="E59" s="8">
        <v>105</v>
      </c>
      <c r="F59" s="8">
        <v>99</v>
      </c>
      <c r="G59" s="8">
        <v>0</v>
      </c>
      <c r="H59" s="9">
        <f t="shared" si="8"/>
        <v>265</v>
      </c>
    </row>
    <row r="60" spans="1:8" x14ac:dyDescent="0.3">
      <c r="A60" s="171" t="s">
        <v>28</v>
      </c>
      <c r="B60" s="4" t="s">
        <v>0</v>
      </c>
      <c r="C60" s="5">
        <v>22</v>
      </c>
      <c r="D60" s="5">
        <v>57</v>
      </c>
      <c r="E60" s="5">
        <v>99</v>
      </c>
      <c r="F60" s="5">
        <v>177</v>
      </c>
      <c r="G60" s="5">
        <v>53</v>
      </c>
      <c r="H60" s="6">
        <f t="shared" si="8"/>
        <v>408</v>
      </c>
    </row>
    <row r="61" spans="1:8" x14ac:dyDescent="0.3">
      <c r="A61" s="171"/>
      <c r="B61" s="4" t="s">
        <v>1</v>
      </c>
      <c r="C61" s="5">
        <v>4598</v>
      </c>
      <c r="D61" s="5">
        <v>6819</v>
      </c>
      <c r="E61" s="5">
        <v>6009</v>
      </c>
      <c r="F61" s="5">
        <v>5836</v>
      </c>
      <c r="G61" s="5">
        <v>1065</v>
      </c>
      <c r="H61" s="6">
        <f t="shared" si="8"/>
        <v>24327</v>
      </c>
    </row>
    <row r="62" spans="1:8" x14ac:dyDescent="0.3">
      <c r="A62" s="171"/>
      <c r="B62" s="4" t="s">
        <v>2</v>
      </c>
      <c r="C62" s="5">
        <v>9383</v>
      </c>
      <c r="D62" s="5">
        <v>13165</v>
      </c>
      <c r="E62" s="5">
        <v>11658</v>
      </c>
      <c r="F62" s="5">
        <v>11002</v>
      </c>
      <c r="G62" s="5">
        <v>2054</v>
      </c>
      <c r="H62" s="6">
        <f t="shared" si="8"/>
        <v>47262</v>
      </c>
    </row>
    <row r="63" spans="1:8" x14ac:dyDescent="0.3">
      <c r="A63" s="170" t="s">
        <v>29</v>
      </c>
      <c r="B63" s="7" t="s">
        <v>0</v>
      </c>
      <c r="C63" s="8">
        <v>6</v>
      </c>
      <c r="D63" s="8">
        <v>23</v>
      </c>
      <c r="E63" s="8">
        <v>33</v>
      </c>
      <c r="F63" s="8">
        <v>77</v>
      </c>
      <c r="G63" s="8">
        <v>9</v>
      </c>
      <c r="H63" s="9">
        <f t="shared" si="8"/>
        <v>148</v>
      </c>
    </row>
    <row r="64" spans="1:8" x14ac:dyDescent="0.3">
      <c r="A64" s="170"/>
      <c r="B64" s="7" t="s">
        <v>1</v>
      </c>
      <c r="C64" s="8">
        <v>418</v>
      </c>
      <c r="D64" s="8">
        <v>1583</v>
      </c>
      <c r="E64" s="8">
        <v>1262</v>
      </c>
      <c r="F64" s="8">
        <v>2023</v>
      </c>
      <c r="G64" s="8">
        <v>112</v>
      </c>
      <c r="H64" s="9">
        <f t="shared" si="8"/>
        <v>5398</v>
      </c>
    </row>
    <row r="65" spans="1:8" x14ac:dyDescent="0.3">
      <c r="A65" s="170"/>
      <c r="B65" s="7" t="s">
        <v>2</v>
      </c>
      <c r="C65" s="8">
        <v>938</v>
      </c>
      <c r="D65" s="8">
        <v>3205</v>
      </c>
      <c r="E65" s="8">
        <v>2489</v>
      </c>
      <c r="F65" s="8">
        <v>3988</v>
      </c>
      <c r="G65" s="8">
        <v>244</v>
      </c>
      <c r="H65" s="9">
        <f t="shared" si="8"/>
        <v>10864</v>
      </c>
    </row>
    <row r="66" spans="1:8" x14ac:dyDescent="0.3">
      <c r="A66" s="171" t="s">
        <v>30</v>
      </c>
      <c r="B66" s="4" t="s">
        <v>0</v>
      </c>
      <c r="C66" s="5">
        <v>1</v>
      </c>
      <c r="D66" s="5">
        <v>9</v>
      </c>
      <c r="E66" s="5">
        <v>25</v>
      </c>
      <c r="F66" s="5">
        <v>61</v>
      </c>
      <c r="G66" s="5">
        <v>4</v>
      </c>
      <c r="H66" s="6">
        <f t="shared" si="8"/>
        <v>100</v>
      </c>
    </row>
    <row r="67" spans="1:8" x14ac:dyDescent="0.3">
      <c r="A67" s="171"/>
      <c r="B67" s="4" t="s">
        <v>1</v>
      </c>
      <c r="C67" s="5">
        <v>102</v>
      </c>
      <c r="D67" s="5">
        <v>410</v>
      </c>
      <c r="E67" s="5">
        <v>733</v>
      </c>
      <c r="F67" s="5">
        <v>1555</v>
      </c>
      <c r="G67" s="5">
        <v>83</v>
      </c>
      <c r="H67" s="6">
        <f t="shared" si="8"/>
        <v>2883</v>
      </c>
    </row>
    <row r="68" spans="1:8" x14ac:dyDescent="0.3">
      <c r="A68" s="171"/>
      <c r="B68" s="4" t="s">
        <v>2</v>
      </c>
      <c r="C68" s="5">
        <v>204</v>
      </c>
      <c r="D68" s="5">
        <v>860</v>
      </c>
      <c r="E68" s="5">
        <v>1439</v>
      </c>
      <c r="F68" s="5">
        <v>2999</v>
      </c>
      <c r="G68" s="5">
        <v>158</v>
      </c>
      <c r="H68" s="6">
        <f t="shared" si="8"/>
        <v>5660</v>
      </c>
    </row>
    <row r="69" spans="1:8" x14ac:dyDescent="0.3">
      <c r="A69" s="172" t="s">
        <v>4</v>
      </c>
      <c r="B69" s="50" t="s">
        <v>0</v>
      </c>
      <c r="C69" s="49">
        <f t="shared" ref="C69:H69" si="9">C54+C57+C60+C63+C66</f>
        <v>50</v>
      </c>
      <c r="D69" s="49">
        <f t="shared" si="9"/>
        <v>150</v>
      </c>
      <c r="E69" s="49">
        <f t="shared" si="9"/>
        <v>233</v>
      </c>
      <c r="F69" s="49">
        <f t="shared" si="9"/>
        <v>457</v>
      </c>
      <c r="G69" s="49">
        <f t="shared" si="9"/>
        <v>75</v>
      </c>
      <c r="H69" s="49">
        <f t="shared" si="9"/>
        <v>965</v>
      </c>
    </row>
    <row r="70" spans="1:8" x14ac:dyDescent="0.3">
      <c r="A70" s="172"/>
      <c r="B70" s="50" t="s">
        <v>1</v>
      </c>
      <c r="C70" s="49">
        <f t="shared" ref="C70:H70" si="10">C55+C58+C61+C64+C67</f>
        <v>7126</v>
      </c>
      <c r="D70" s="49">
        <f t="shared" si="10"/>
        <v>13298</v>
      </c>
      <c r="E70" s="49">
        <f t="shared" si="10"/>
        <v>13336</v>
      </c>
      <c r="F70" s="49">
        <f t="shared" si="10"/>
        <v>14822</v>
      </c>
      <c r="G70" s="49">
        <f t="shared" si="10"/>
        <v>1484</v>
      </c>
      <c r="H70" s="49">
        <f t="shared" si="10"/>
        <v>50066</v>
      </c>
    </row>
    <row r="71" spans="1:8" x14ac:dyDescent="0.3">
      <c r="A71" s="172"/>
      <c r="B71" s="50" t="s">
        <v>2</v>
      </c>
      <c r="C71" s="49">
        <f t="shared" ref="C71:H71" si="11">C56+C59+C62+C65+C68</f>
        <v>14642</v>
      </c>
      <c r="D71" s="49">
        <f t="shared" si="11"/>
        <v>26151</v>
      </c>
      <c r="E71" s="49">
        <f t="shared" si="11"/>
        <v>26097</v>
      </c>
      <c r="F71" s="49">
        <f t="shared" si="11"/>
        <v>28437</v>
      </c>
      <c r="G71" s="49">
        <f t="shared" si="11"/>
        <v>2896</v>
      </c>
      <c r="H71" s="49">
        <f t="shared" si="11"/>
        <v>98223</v>
      </c>
    </row>
    <row r="72" spans="1:8" x14ac:dyDescent="0.3">
      <c r="A72" s="173" t="s">
        <v>141</v>
      </c>
      <c r="B72" s="173"/>
      <c r="C72" s="173"/>
      <c r="D72" s="173"/>
      <c r="E72" s="173"/>
      <c r="F72" s="173"/>
      <c r="G72" s="99"/>
      <c r="H72" s="99"/>
    </row>
    <row r="75" spans="1:8" s="108" customFormat="1" ht="17.100000000000001" customHeight="1" x14ac:dyDescent="0.3">
      <c r="A75" s="174" t="s">
        <v>120</v>
      </c>
      <c r="B75" s="174"/>
      <c r="C75" s="174"/>
      <c r="D75" s="174"/>
      <c r="E75" s="174"/>
      <c r="F75" s="174"/>
      <c r="G75" s="174"/>
      <c r="H75" s="174"/>
    </row>
    <row r="76" spans="1:8" s="108" customFormat="1" ht="17.100000000000001" customHeight="1" x14ac:dyDescent="0.3">
      <c r="A76" s="174" t="s">
        <v>121</v>
      </c>
      <c r="B76" s="174"/>
      <c r="C76" s="174"/>
      <c r="D76" s="174"/>
      <c r="E76" s="174"/>
      <c r="F76" s="174"/>
      <c r="G76" s="174"/>
      <c r="H76" s="174"/>
    </row>
    <row r="77" spans="1:8" s="108" customFormat="1" ht="17.100000000000001" customHeight="1" x14ac:dyDescent="0.3">
      <c r="A77" s="110" t="s">
        <v>67</v>
      </c>
      <c r="B77" s="111"/>
      <c r="C77" s="111" t="s">
        <v>63</v>
      </c>
      <c r="D77" s="111" t="s">
        <v>64</v>
      </c>
      <c r="E77" s="111" t="s">
        <v>65</v>
      </c>
      <c r="F77" s="111" t="s">
        <v>66</v>
      </c>
      <c r="G77" s="111" t="s">
        <v>3</v>
      </c>
      <c r="H77" s="111" t="s">
        <v>4</v>
      </c>
    </row>
    <row r="78" spans="1:8" x14ac:dyDescent="0.3">
      <c r="A78" s="171" t="s">
        <v>26</v>
      </c>
      <c r="B78" s="4" t="s">
        <v>0</v>
      </c>
      <c r="C78" s="5">
        <v>16</v>
      </c>
      <c r="D78" s="5">
        <v>41</v>
      </c>
      <c r="E78" s="5">
        <v>66</v>
      </c>
      <c r="F78" s="5">
        <v>150</v>
      </c>
      <c r="G78" s="5">
        <v>9</v>
      </c>
      <c r="H78" s="6">
        <f>SUM(C78:G78)</f>
        <v>282</v>
      </c>
    </row>
    <row r="79" spans="1:8" x14ac:dyDescent="0.3">
      <c r="A79" s="171"/>
      <c r="B79" s="4" t="s">
        <v>1</v>
      </c>
      <c r="C79" s="5">
        <v>1590</v>
      </c>
      <c r="D79" s="5">
        <v>3195</v>
      </c>
      <c r="E79" s="5">
        <v>5206</v>
      </c>
      <c r="F79" s="5">
        <v>5780</v>
      </c>
      <c r="G79" s="5">
        <v>224</v>
      </c>
      <c r="H79" s="6">
        <f t="shared" ref="H79:H92" si="12">SUM(C79:G79)</f>
        <v>15995</v>
      </c>
    </row>
    <row r="80" spans="1:8" x14ac:dyDescent="0.3">
      <c r="A80" s="171"/>
      <c r="B80" s="4" t="s">
        <v>2</v>
      </c>
      <c r="C80" s="5">
        <v>3282</v>
      </c>
      <c r="D80" s="5">
        <v>6249</v>
      </c>
      <c r="E80" s="5">
        <v>10093</v>
      </c>
      <c r="F80" s="5">
        <v>11171</v>
      </c>
      <c r="G80" s="5">
        <v>440</v>
      </c>
      <c r="H80" s="6">
        <f t="shared" si="12"/>
        <v>31235</v>
      </c>
    </row>
    <row r="81" spans="1:8" x14ac:dyDescent="0.3">
      <c r="A81" s="170" t="s">
        <v>27</v>
      </c>
      <c r="B81" s="7" t="s">
        <v>0</v>
      </c>
      <c r="C81" s="8">
        <v>0</v>
      </c>
      <c r="D81" s="8">
        <v>2</v>
      </c>
      <c r="E81" s="8">
        <v>3</v>
      </c>
      <c r="F81" s="8">
        <v>3</v>
      </c>
      <c r="G81" s="8">
        <v>0</v>
      </c>
      <c r="H81" s="9">
        <f t="shared" si="12"/>
        <v>8</v>
      </c>
    </row>
    <row r="82" spans="1:8" x14ac:dyDescent="0.3">
      <c r="A82" s="170"/>
      <c r="B82" s="7" t="s">
        <v>1</v>
      </c>
      <c r="C82" s="8">
        <v>0</v>
      </c>
      <c r="D82" s="8">
        <v>27</v>
      </c>
      <c r="E82" s="8">
        <v>56</v>
      </c>
      <c r="F82" s="8">
        <v>54</v>
      </c>
      <c r="G82" s="8">
        <v>0</v>
      </c>
      <c r="H82" s="9">
        <f t="shared" si="12"/>
        <v>137</v>
      </c>
    </row>
    <row r="83" spans="1:8" x14ac:dyDescent="0.3">
      <c r="A83" s="170"/>
      <c r="B83" s="7" t="s">
        <v>2</v>
      </c>
      <c r="C83" s="8">
        <v>0</v>
      </c>
      <c r="D83" s="8">
        <v>61</v>
      </c>
      <c r="E83" s="8">
        <v>105</v>
      </c>
      <c r="F83" s="8">
        <v>99</v>
      </c>
      <c r="G83" s="8">
        <v>0</v>
      </c>
      <c r="H83" s="9">
        <f t="shared" si="12"/>
        <v>265</v>
      </c>
    </row>
    <row r="84" spans="1:8" x14ac:dyDescent="0.3">
      <c r="A84" s="171" t="s">
        <v>28</v>
      </c>
      <c r="B84" s="4" t="s">
        <v>0</v>
      </c>
      <c r="C84" s="5">
        <v>17</v>
      </c>
      <c r="D84" s="5">
        <v>56</v>
      </c>
      <c r="E84" s="5">
        <v>93</v>
      </c>
      <c r="F84" s="5">
        <v>180</v>
      </c>
      <c r="G84" s="5">
        <v>54</v>
      </c>
      <c r="H84" s="6">
        <f t="shared" si="12"/>
        <v>400</v>
      </c>
    </row>
    <row r="85" spans="1:8" x14ac:dyDescent="0.3">
      <c r="A85" s="171"/>
      <c r="B85" s="4" t="s">
        <v>1</v>
      </c>
      <c r="C85" s="5">
        <v>3915</v>
      </c>
      <c r="D85" s="5">
        <v>6795</v>
      </c>
      <c r="E85" s="5">
        <v>6077</v>
      </c>
      <c r="F85" s="5">
        <v>6018</v>
      </c>
      <c r="G85" s="5">
        <v>1114</v>
      </c>
      <c r="H85" s="6">
        <f t="shared" si="12"/>
        <v>23919</v>
      </c>
    </row>
    <row r="86" spans="1:8" x14ac:dyDescent="0.3">
      <c r="A86" s="171"/>
      <c r="B86" s="4" t="s">
        <v>2</v>
      </c>
      <c r="C86" s="5">
        <v>7765</v>
      </c>
      <c r="D86" s="5">
        <v>13051</v>
      </c>
      <c r="E86" s="5">
        <v>11664</v>
      </c>
      <c r="F86" s="5">
        <v>11323</v>
      </c>
      <c r="G86" s="5">
        <v>2149</v>
      </c>
      <c r="H86" s="6">
        <f t="shared" si="12"/>
        <v>45952</v>
      </c>
    </row>
    <row r="87" spans="1:8" x14ac:dyDescent="0.3">
      <c r="A87" s="170" t="s">
        <v>29</v>
      </c>
      <c r="B87" s="7" t="s">
        <v>0</v>
      </c>
      <c r="C87" s="8">
        <v>5</v>
      </c>
      <c r="D87" s="8">
        <v>18</v>
      </c>
      <c r="E87" s="8">
        <v>32</v>
      </c>
      <c r="F87" s="8">
        <v>81</v>
      </c>
      <c r="G87" s="8">
        <v>8</v>
      </c>
      <c r="H87" s="9">
        <f t="shared" si="12"/>
        <v>144</v>
      </c>
    </row>
    <row r="88" spans="1:8" x14ac:dyDescent="0.3">
      <c r="A88" s="170"/>
      <c r="B88" s="7" t="s">
        <v>1</v>
      </c>
      <c r="C88" s="8">
        <v>396</v>
      </c>
      <c r="D88" s="8">
        <v>1324</v>
      </c>
      <c r="E88" s="8">
        <v>1242</v>
      </c>
      <c r="F88" s="8">
        <v>2207</v>
      </c>
      <c r="G88" s="8">
        <v>104</v>
      </c>
      <c r="H88" s="9">
        <f t="shared" si="12"/>
        <v>5273</v>
      </c>
    </row>
    <row r="89" spans="1:8" x14ac:dyDescent="0.3">
      <c r="A89" s="170"/>
      <c r="B89" s="7" t="s">
        <v>2</v>
      </c>
      <c r="C89" s="8">
        <v>876</v>
      </c>
      <c r="D89" s="8">
        <v>2653</v>
      </c>
      <c r="E89" s="8">
        <v>2453</v>
      </c>
      <c r="F89" s="8">
        <v>4315</v>
      </c>
      <c r="G89" s="8">
        <v>204</v>
      </c>
      <c r="H89" s="9">
        <f t="shared" si="12"/>
        <v>10501</v>
      </c>
    </row>
    <row r="90" spans="1:8" x14ac:dyDescent="0.3">
      <c r="A90" s="171" t="s">
        <v>30</v>
      </c>
      <c r="B90" s="4" t="s">
        <v>0</v>
      </c>
      <c r="C90" s="5">
        <v>1</v>
      </c>
      <c r="D90" s="5">
        <v>9</v>
      </c>
      <c r="E90" s="5">
        <v>23</v>
      </c>
      <c r="F90" s="5">
        <v>62</v>
      </c>
      <c r="G90" s="5">
        <v>4</v>
      </c>
      <c r="H90" s="6">
        <f t="shared" si="12"/>
        <v>99</v>
      </c>
    </row>
    <row r="91" spans="1:8" x14ac:dyDescent="0.3">
      <c r="A91" s="171"/>
      <c r="B91" s="4" t="s">
        <v>1</v>
      </c>
      <c r="C91" s="5">
        <v>102</v>
      </c>
      <c r="D91" s="5">
        <v>396</v>
      </c>
      <c r="E91" s="5">
        <v>650</v>
      </c>
      <c r="F91" s="5">
        <v>1566</v>
      </c>
      <c r="G91" s="5">
        <v>83</v>
      </c>
      <c r="H91" s="6">
        <f t="shared" si="12"/>
        <v>2797</v>
      </c>
    </row>
    <row r="92" spans="1:8" x14ac:dyDescent="0.3">
      <c r="A92" s="171"/>
      <c r="B92" s="4" t="s">
        <v>2</v>
      </c>
      <c r="C92" s="5">
        <v>204</v>
      </c>
      <c r="D92" s="5">
        <v>832</v>
      </c>
      <c r="E92" s="5">
        <v>1279</v>
      </c>
      <c r="F92" s="5">
        <v>3014</v>
      </c>
      <c r="G92" s="5">
        <v>158</v>
      </c>
      <c r="H92" s="6">
        <f t="shared" si="12"/>
        <v>5487</v>
      </c>
    </row>
    <row r="93" spans="1:8" x14ac:dyDescent="0.3">
      <c r="A93" s="172" t="s">
        <v>4</v>
      </c>
      <c r="B93" s="50" t="s">
        <v>0</v>
      </c>
      <c r="C93" s="49">
        <f t="shared" ref="C93:H95" si="13">C78+C81+C84+C87+C90</f>
        <v>39</v>
      </c>
      <c r="D93" s="49">
        <f t="shared" si="13"/>
        <v>126</v>
      </c>
      <c r="E93" s="49">
        <f t="shared" si="13"/>
        <v>217</v>
      </c>
      <c r="F93" s="49">
        <f t="shared" si="13"/>
        <v>476</v>
      </c>
      <c r="G93" s="49">
        <f t="shared" si="13"/>
        <v>75</v>
      </c>
      <c r="H93" s="49">
        <f t="shared" si="13"/>
        <v>933</v>
      </c>
    </row>
    <row r="94" spans="1:8" x14ac:dyDescent="0.3">
      <c r="A94" s="172"/>
      <c r="B94" s="50" t="s">
        <v>1</v>
      </c>
      <c r="C94" s="49">
        <f t="shared" si="13"/>
        <v>6003</v>
      </c>
      <c r="D94" s="49">
        <f t="shared" si="13"/>
        <v>11737</v>
      </c>
      <c r="E94" s="49">
        <f t="shared" si="13"/>
        <v>13231</v>
      </c>
      <c r="F94" s="49">
        <f t="shared" si="13"/>
        <v>15625</v>
      </c>
      <c r="G94" s="49">
        <f t="shared" si="13"/>
        <v>1525</v>
      </c>
      <c r="H94" s="49">
        <f t="shared" si="13"/>
        <v>48121</v>
      </c>
    </row>
    <row r="95" spans="1:8" x14ac:dyDescent="0.3">
      <c r="A95" s="172"/>
      <c r="B95" s="50" t="s">
        <v>2</v>
      </c>
      <c r="C95" s="49">
        <f t="shared" si="13"/>
        <v>12127</v>
      </c>
      <c r="D95" s="49">
        <f t="shared" si="13"/>
        <v>22846</v>
      </c>
      <c r="E95" s="49">
        <f t="shared" si="13"/>
        <v>25594</v>
      </c>
      <c r="F95" s="49">
        <f t="shared" si="13"/>
        <v>29922</v>
      </c>
      <c r="G95" s="49">
        <f t="shared" si="13"/>
        <v>2951</v>
      </c>
      <c r="H95" s="49">
        <f t="shared" si="13"/>
        <v>93440</v>
      </c>
    </row>
    <row r="96" spans="1:8" x14ac:dyDescent="0.3">
      <c r="A96" s="173" t="s">
        <v>141</v>
      </c>
      <c r="B96" s="173"/>
      <c r="C96" s="173"/>
      <c r="D96" s="173"/>
      <c r="E96" s="173"/>
      <c r="F96" s="173"/>
      <c r="G96" s="99"/>
      <c r="H96" s="99"/>
    </row>
    <row r="99" spans="1:8" s="108" customFormat="1" ht="17.100000000000001" customHeight="1" x14ac:dyDescent="0.3">
      <c r="A99" s="174" t="s">
        <v>120</v>
      </c>
      <c r="B99" s="174"/>
      <c r="C99" s="174"/>
      <c r="D99" s="174"/>
      <c r="E99" s="174"/>
      <c r="F99" s="174"/>
      <c r="G99" s="174"/>
      <c r="H99" s="174"/>
    </row>
    <row r="100" spans="1:8" s="108" customFormat="1" ht="17.100000000000001" customHeight="1" x14ac:dyDescent="0.3">
      <c r="A100" s="174" t="s">
        <v>129</v>
      </c>
      <c r="B100" s="174"/>
      <c r="C100" s="174"/>
      <c r="D100" s="174"/>
      <c r="E100" s="174"/>
      <c r="F100" s="174"/>
      <c r="G100" s="174"/>
      <c r="H100" s="174"/>
    </row>
    <row r="101" spans="1:8" s="108" customFormat="1" ht="17.100000000000001" customHeight="1" x14ac:dyDescent="0.3">
      <c r="A101" s="110" t="s">
        <v>67</v>
      </c>
      <c r="B101" s="111"/>
      <c r="C101" s="111" t="s">
        <v>63</v>
      </c>
      <c r="D101" s="111" t="s">
        <v>64</v>
      </c>
      <c r="E101" s="111" t="s">
        <v>65</v>
      </c>
      <c r="F101" s="111" t="s">
        <v>66</v>
      </c>
      <c r="G101" s="111" t="s">
        <v>3</v>
      </c>
      <c r="H101" s="111" t="s">
        <v>4</v>
      </c>
    </row>
    <row r="102" spans="1:8" x14ac:dyDescent="0.3">
      <c r="A102" s="171" t="s">
        <v>26</v>
      </c>
      <c r="B102" s="4" t="s">
        <v>0</v>
      </c>
      <c r="C102" s="5">
        <v>8</v>
      </c>
      <c r="D102" s="5">
        <v>35</v>
      </c>
      <c r="E102" s="5">
        <v>71</v>
      </c>
      <c r="F102" s="5">
        <v>157</v>
      </c>
      <c r="G102" s="5">
        <v>9</v>
      </c>
      <c r="H102" s="6">
        <f>SUM(C102:G102)</f>
        <v>280</v>
      </c>
    </row>
    <row r="103" spans="1:8" x14ac:dyDescent="0.3">
      <c r="A103" s="171"/>
      <c r="B103" s="4" t="s">
        <v>1</v>
      </c>
      <c r="C103" s="5">
        <v>698</v>
      </c>
      <c r="D103" s="5">
        <v>3047</v>
      </c>
      <c r="E103" s="5">
        <v>5718</v>
      </c>
      <c r="F103" s="5">
        <v>6062</v>
      </c>
      <c r="G103" s="5">
        <v>224</v>
      </c>
      <c r="H103" s="6">
        <f t="shared" ref="H103:H116" si="14">SUM(C103:G103)</f>
        <v>15749</v>
      </c>
    </row>
    <row r="104" spans="1:8" x14ac:dyDescent="0.3">
      <c r="A104" s="171"/>
      <c r="B104" s="4" t="s">
        <v>2</v>
      </c>
      <c r="C104" s="5">
        <v>1427</v>
      </c>
      <c r="D104" s="5">
        <v>6078</v>
      </c>
      <c r="E104" s="5">
        <v>11032</v>
      </c>
      <c r="F104" s="5">
        <v>11706</v>
      </c>
      <c r="G104" s="5">
        <v>440</v>
      </c>
      <c r="H104" s="6">
        <f t="shared" si="14"/>
        <v>30683</v>
      </c>
    </row>
    <row r="105" spans="1:8" x14ac:dyDescent="0.3">
      <c r="A105" s="170" t="s">
        <v>27</v>
      </c>
      <c r="B105" s="7" t="s">
        <v>0</v>
      </c>
      <c r="C105" s="8">
        <v>0</v>
      </c>
      <c r="D105" s="8">
        <v>2</v>
      </c>
      <c r="E105" s="8">
        <v>3</v>
      </c>
      <c r="F105" s="8">
        <v>3</v>
      </c>
      <c r="G105" s="8">
        <v>0</v>
      </c>
      <c r="H105" s="9">
        <f t="shared" si="14"/>
        <v>8</v>
      </c>
    </row>
    <row r="106" spans="1:8" x14ac:dyDescent="0.3">
      <c r="A106" s="170"/>
      <c r="B106" s="7" t="s">
        <v>1</v>
      </c>
      <c r="C106" s="8">
        <v>0</v>
      </c>
      <c r="D106" s="8">
        <v>27</v>
      </c>
      <c r="E106" s="8">
        <v>56</v>
      </c>
      <c r="F106" s="8">
        <v>54</v>
      </c>
      <c r="G106" s="8">
        <v>0</v>
      </c>
      <c r="H106" s="9">
        <f t="shared" si="14"/>
        <v>137</v>
      </c>
    </row>
    <row r="107" spans="1:8" x14ac:dyDescent="0.3">
      <c r="A107" s="170"/>
      <c r="B107" s="7" t="s">
        <v>2</v>
      </c>
      <c r="C107" s="8">
        <v>0</v>
      </c>
      <c r="D107" s="8">
        <v>61</v>
      </c>
      <c r="E107" s="8">
        <v>105</v>
      </c>
      <c r="F107" s="8">
        <v>99</v>
      </c>
      <c r="G107" s="8">
        <v>0</v>
      </c>
      <c r="H107" s="9">
        <f t="shared" si="14"/>
        <v>265</v>
      </c>
    </row>
    <row r="108" spans="1:8" x14ac:dyDescent="0.3">
      <c r="A108" s="171" t="s">
        <v>28</v>
      </c>
      <c r="B108" s="4" t="s">
        <v>0</v>
      </c>
      <c r="C108" s="5">
        <v>15</v>
      </c>
      <c r="D108" s="5">
        <v>55</v>
      </c>
      <c r="E108" s="5">
        <v>93</v>
      </c>
      <c r="F108" s="5">
        <v>184</v>
      </c>
      <c r="G108" s="5">
        <v>53</v>
      </c>
      <c r="H108" s="6">
        <f t="shared" si="14"/>
        <v>400</v>
      </c>
    </row>
    <row r="109" spans="1:8" x14ac:dyDescent="0.3">
      <c r="A109" s="171"/>
      <c r="B109" s="4" t="s">
        <v>1</v>
      </c>
      <c r="C109" s="5">
        <v>3570</v>
      </c>
      <c r="D109" s="5">
        <v>6517</v>
      </c>
      <c r="E109" s="5">
        <v>6559</v>
      </c>
      <c r="F109" s="5">
        <v>6173</v>
      </c>
      <c r="G109" s="5">
        <v>1100</v>
      </c>
      <c r="H109" s="6">
        <f t="shared" si="14"/>
        <v>23919</v>
      </c>
    </row>
    <row r="110" spans="1:8" x14ac:dyDescent="0.3">
      <c r="A110" s="171"/>
      <c r="B110" s="4" t="s">
        <v>2</v>
      </c>
      <c r="C110" s="5">
        <v>6877</v>
      </c>
      <c r="D110" s="5">
        <v>12244</v>
      </c>
      <c r="E110" s="5">
        <v>12596</v>
      </c>
      <c r="F110" s="5">
        <v>11615</v>
      </c>
      <c r="G110" s="5">
        <v>2121</v>
      </c>
      <c r="H110" s="6">
        <f t="shared" si="14"/>
        <v>45453</v>
      </c>
    </row>
    <row r="111" spans="1:8" x14ac:dyDescent="0.3">
      <c r="A111" s="170" t="s">
        <v>29</v>
      </c>
      <c r="B111" s="7" t="s">
        <v>0</v>
      </c>
      <c r="C111" s="8">
        <v>4</v>
      </c>
      <c r="D111" s="8">
        <v>17</v>
      </c>
      <c r="E111" s="8">
        <v>31</v>
      </c>
      <c r="F111" s="8">
        <v>84</v>
      </c>
      <c r="G111" s="8">
        <v>8</v>
      </c>
      <c r="H111" s="9">
        <f t="shared" si="14"/>
        <v>144</v>
      </c>
    </row>
    <row r="112" spans="1:8" x14ac:dyDescent="0.3">
      <c r="A112" s="170"/>
      <c r="B112" s="7" t="s">
        <v>1</v>
      </c>
      <c r="C112" s="8">
        <v>379</v>
      </c>
      <c r="D112" s="8">
        <v>1262</v>
      </c>
      <c r="E112" s="8">
        <v>1193</v>
      </c>
      <c r="F112" s="8">
        <v>2316</v>
      </c>
      <c r="G112" s="8">
        <v>104</v>
      </c>
      <c r="H112" s="9">
        <f t="shared" si="14"/>
        <v>5254</v>
      </c>
    </row>
    <row r="113" spans="1:8" x14ac:dyDescent="0.3">
      <c r="A113" s="170"/>
      <c r="B113" s="7" t="s">
        <v>2</v>
      </c>
      <c r="C113" s="8">
        <v>841</v>
      </c>
      <c r="D113" s="8">
        <v>2522</v>
      </c>
      <c r="E113" s="8">
        <v>2345</v>
      </c>
      <c r="F113" s="8">
        <v>4517</v>
      </c>
      <c r="G113" s="8">
        <v>204</v>
      </c>
      <c r="H113" s="9">
        <f t="shared" si="14"/>
        <v>10429</v>
      </c>
    </row>
    <row r="114" spans="1:8" x14ac:dyDescent="0.3">
      <c r="A114" s="171" t="s">
        <v>30</v>
      </c>
      <c r="B114" s="4" t="s">
        <v>0</v>
      </c>
      <c r="C114" s="5">
        <v>1</v>
      </c>
      <c r="D114" s="5">
        <v>8</v>
      </c>
      <c r="E114" s="5">
        <v>23</v>
      </c>
      <c r="F114" s="5">
        <v>62</v>
      </c>
      <c r="G114" s="5">
        <v>4</v>
      </c>
      <c r="H114" s="6">
        <f t="shared" si="14"/>
        <v>98</v>
      </c>
    </row>
    <row r="115" spans="1:8" x14ac:dyDescent="0.3">
      <c r="A115" s="171"/>
      <c r="B115" s="4" t="s">
        <v>1</v>
      </c>
      <c r="C115" s="5">
        <v>102</v>
      </c>
      <c r="D115" s="5">
        <v>350</v>
      </c>
      <c r="E115" s="5">
        <v>734</v>
      </c>
      <c r="F115" s="5">
        <v>1560</v>
      </c>
      <c r="G115" s="5">
        <v>83</v>
      </c>
      <c r="H115" s="6">
        <f t="shared" si="14"/>
        <v>2829</v>
      </c>
    </row>
    <row r="116" spans="1:8" x14ac:dyDescent="0.3">
      <c r="A116" s="171"/>
      <c r="B116" s="4" t="s">
        <v>2</v>
      </c>
      <c r="C116" s="5">
        <v>204</v>
      </c>
      <c r="D116" s="5">
        <v>720</v>
      </c>
      <c r="E116" s="5">
        <v>1436</v>
      </c>
      <c r="F116" s="5">
        <v>3002</v>
      </c>
      <c r="G116" s="5">
        <v>158</v>
      </c>
      <c r="H116" s="6">
        <f t="shared" si="14"/>
        <v>5520</v>
      </c>
    </row>
    <row r="117" spans="1:8" x14ac:dyDescent="0.3">
      <c r="A117" s="172" t="s">
        <v>4</v>
      </c>
      <c r="B117" s="50" t="s">
        <v>0</v>
      </c>
      <c r="C117" s="49">
        <f>C102+C105+C108+C111+C114</f>
        <v>28</v>
      </c>
      <c r="D117" s="49">
        <f t="shared" ref="D117:H117" si="15">D102+D105+D108+D111+D114</f>
        <v>117</v>
      </c>
      <c r="E117" s="49">
        <f t="shared" si="15"/>
        <v>221</v>
      </c>
      <c r="F117" s="49">
        <f t="shared" si="15"/>
        <v>490</v>
      </c>
      <c r="G117" s="49">
        <f t="shared" si="15"/>
        <v>74</v>
      </c>
      <c r="H117" s="49">
        <f t="shared" si="15"/>
        <v>930</v>
      </c>
    </row>
    <row r="118" spans="1:8" x14ac:dyDescent="0.3">
      <c r="A118" s="172"/>
      <c r="B118" s="50" t="s">
        <v>1</v>
      </c>
      <c r="C118" s="49">
        <f t="shared" ref="C118:H118" si="16">C103+C106+C109+C112+C115</f>
        <v>4749</v>
      </c>
      <c r="D118" s="49">
        <f t="shared" si="16"/>
        <v>11203</v>
      </c>
      <c r="E118" s="49">
        <f t="shared" si="16"/>
        <v>14260</v>
      </c>
      <c r="F118" s="49">
        <f t="shared" si="16"/>
        <v>16165</v>
      </c>
      <c r="G118" s="49">
        <f t="shared" si="16"/>
        <v>1511</v>
      </c>
      <c r="H118" s="49">
        <f t="shared" si="16"/>
        <v>47888</v>
      </c>
    </row>
    <row r="119" spans="1:8" x14ac:dyDescent="0.3">
      <c r="A119" s="172"/>
      <c r="B119" s="50" t="s">
        <v>2</v>
      </c>
      <c r="C119" s="49">
        <f t="shared" ref="C119:H119" si="17">C104+C107+C110+C113+C116</f>
        <v>9349</v>
      </c>
      <c r="D119" s="49">
        <f t="shared" si="17"/>
        <v>21625</v>
      </c>
      <c r="E119" s="49">
        <f t="shared" si="17"/>
        <v>27514</v>
      </c>
      <c r="F119" s="49">
        <f t="shared" si="17"/>
        <v>30939</v>
      </c>
      <c r="G119" s="49">
        <f t="shared" si="17"/>
        <v>2923</v>
      </c>
      <c r="H119" s="49">
        <f t="shared" si="17"/>
        <v>92350</v>
      </c>
    </row>
    <row r="120" spans="1:8" x14ac:dyDescent="0.3">
      <c r="A120" s="173" t="s">
        <v>141</v>
      </c>
      <c r="B120" s="173"/>
      <c r="C120" s="173"/>
      <c r="D120" s="173"/>
      <c r="E120" s="173"/>
      <c r="F120" s="173"/>
      <c r="G120" s="7"/>
      <c r="H120" s="7"/>
    </row>
    <row r="121" spans="1:8" x14ac:dyDescent="0.3">
      <c r="A121" s="44"/>
      <c r="B121" s="44"/>
      <c r="C121" s="44"/>
      <c r="D121" s="44"/>
      <c r="E121" s="7"/>
      <c r="F121" s="7"/>
      <c r="G121" s="7"/>
      <c r="H121" s="7"/>
    </row>
    <row r="122" spans="1:8" x14ac:dyDescent="0.3">
      <c r="A122" s="44"/>
      <c r="B122" s="44"/>
      <c r="C122" s="44"/>
      <c r="D122" s="44"/>
      <c r="E122" s="7"/>
      <c r="F122" s="7"/>
      <c r="G122" s="7"/>
      <c r="H122" s="7"/>
    </row>
    <row r="123" spans="1:8" s="108" customFormat="1" ht="17.100000000000001" customHeight="1" x14ac:dyDescent="0.3">
      <c r="A123" s="174" t="s">
        <v>120</v>
      </c>
      <c r="B123" s="174"/>
      <c r="C123" s="174"/>
      <c r="D123" s="174"/>
      <c r="E123" s="174"/>
      <c r="F123" s="174"/>
      <c r="G123" s="174"/>
      <c r="H123" s="174"/>
    </row>
    <row r="124" spans="1:8" s="108" customFormat="1" ht="17.100000000000001" customHeight="1" x14ac:dyDescent="0.3">
      <c r="A124" s="174" t="s">
        <v>130</v>
      </c>
      <c r="B124" s="174"/>
      <c r="C124" s="174"/>
      <c r="D124" s="174"/>
      <c r="E124" s="174"/>
      <c r="F124" s="174"/>
      <c r="G124" s="174"/>
      <c r="H124" s="174"/>
    </row>
    <row r="125" spans="1:8" s="108" customFormat="1" ht="17.100000000000001" customHeight="1" x14ac:dyDescent="0.3">
      <c r="A125" s="110" t="s">
        <v>67</v>
      </c>
      <c r="B125" s="111"/>
      <c r="C125" s="111" t="s">
        <v>63</v>
      </c>
      <c r="D125" s="111" t="s">
        <v>64</v>
      </c>
      <c r="E125" s="111" t="s">
        <v>65</v>
      </c>
      <c r="F125" s="111" t="s">
        <v>66</v>
      </c>
      <c r="G125" s="111" t="s">
        <v>3</v>
      </c>
      <c r="H125" s="111" t="s">
        <v>4</v>
      </c>
    </row>
    <row r="126" spans="1:8" x14ac:dyDescent="0.3">
      <c r="A126" s="171" t="s">
        <v>26</v>
      </c>
      <c r="B126" s="4" t="s">
        <v>0</v>
      </c>
      <c r="C126" s="5">
        <v>7</v>
      </c>
      <c r="D126" s="5">
        <v>26</v>
      </c>
      <c r="E126" s="5">
        <v>69</v>
      </c>
      <c r="F126" s="5">
        <v>166</v>
      </c>
      <c r="G126" s="5">
        <v>10</v>
      </c>
      <c r="H126" s="6">
        <f>SUM(C126:G126)</f>
        <v>278</v>
      </c>
    </row>
    <row r="127" spans="1:8" x14ac:dyDescent="0.3">
      <c r="A127" s="171"/>
      <c r="B127" s="4" t="s">
        <v>1</v>
      </c>
      <c r="C127" s="5">
        <v>685</v>
      </c>
      <c r="D127" s="5">
        <v>2348</v>
      </c>
      <c r="E127" s="5">
        <v>5802</v>
      </c>
      <c r="F127" s="5">
        <v>6638</v>
      </c>
      <c r="G127" s="5">
        <v>255</v>
      </c>
      <c r="H127" s="6">
        <f t="shared" ref="H127:H140" si="18">SUM(C127:G127)</f>
        <v>15728</v>
      </c>
    </row>
    <row r="128" spans="1:8" x14ac:dyDescent="0.3">
      <c r="A128" s="171"/>
      <c r="B128" s="4" t="s">
        <v>2</v>
      </c>
      <c r="C128" s="5">
        <v>1401</v>
      </c>
      <c r="D128" s="5">
        <v>4613</v>
      </c>
      <c r="E128" s="5">
        <v>11139</v>
      </c>
      <c r="F128" s="5">
        <v>12801</v>
      </c>
      <c r="G128" s="5">
        <v>506</v>
      </c>
      <c r="H128" s="6">
        <f t="shared" si="18"/>
        <v>30460</v>
      </c>
    </row>
    <row r="129" spans="1:8" x14ac:dyDescent="0.3">
      <c r="A129" s="170" t="s">
        <v>27</v>
      </c>
      <c r="B129" s="7" t="s">
        <v>0</v>
      </c>
      <c r="C129" s="8">
        <v>0</v>
      </c>
      <c r="D129" s="8">
        <v>2</v>
      </c>
      <c r="E129" s="8">
        <v>3</v>
      </c>
      <c r="F129" s="8">
        <v>3</v>
      </c>
      <c r="G129" s="8">
        <v>0</v>
      </c>
      <c r="H129" s="9">
        <f t="shared" si="18"/>
        <v>8</v>
      </c>
    </row>
    <row r="130" spans="1:8" x14ac:dyDescent="0.3">
      <c r="A130" s="170"/>
      <c r="B130" s="7" t="s">
        <v>1</v>
      </c>
      <c r="C130" s="8">
        <v>0</v>
      </c>
      <c r="D130" s="8">
        <v>27</v>
      </c>
      <c r="E130" s="8">
        <v>56</v>
      </c>
      <c r="F130" s="8">
        <v>54</v>
      </c>
      <c r="G130" s="8">
        <v>0</v>
      </c>
      <c r="H130" s="9">
        <f t="shared" si="18"/>
        <v>137</v>
      </c>
    </row>
    <row r="131" spans="1:8" x14ac:dyDescent="0.3">
      <c r="A131" s="170"/>
      <c r="B131" s="7" t="s">
        <v>2</v>
      </c>
      <c r="C131" s="8">
        <v>0</v>
      </c>
      <c r="D131" s="8">
        <v>61</v>
      </c>
      <c r="E131" s="8">
        <v>105</v>
      </c>
      <c r="F131" s="8">
        <v>99</v>
      </c>
      <c r="G131" s="8">
        <v>0</v>
      </c>
      <c r="H131" s="9">
        <f t="shared" si="18"/>
        <v>265</v>
      </c>
    </row>
    <row r="132" spans="1:8" x14ac:dyDescent="0.3">
      <c r="A132" s="171" t="s">
        <v>28</v>
      </c>
      <c r="B132" s="4" t="s">
        <v>0</v>
      </c>
      <c r="C132" s="5">
        <v>14</v>
      </c>
      <c r="D132" s="5">
        <v>53</v>
      </c>
      <c r="E132" s="5">
        <v>98</v>
      </c>
      <c r="F132" s="5">
        <v>187</v>
      </c>
      <c r="G132" s="5">
        <v>54</v>
      </c>
      <c r="H132" s="6">
        <f t="shared" si="18"/>
        <v>406</v>
      </c>
    </row>
    <row r="133" spans="1:8" x14ac:dyDescent="0.3">
      <c r="A133" s="171"/>
      <c r="B133" s="4" t="s">
        <v>1</v>
      </c>
      <c r="C133" s="5">
        <v>2905</v>
      </c>
      <c r="D133" s="5">
        <v>6543</v>
      </c>
      <c r="E133" s="5">
        <v>6922</v>
      </c>
      <c r="F133" s="5">
        <v>6247</v>
      </c>
      <c r="G133" s="5">
        <v>1114</v>
      </c>
      <c r="H133" s="6">
        <f t="shared" si="18"/>
        <v>23731</v>
      </c>
    </row>
    <row r="134" spans="1:8" x14ac:dyDescent="0.3">
      <c r="A134" s="171"/>
      <c r="B134" s="4" t="s">
        <v>2</v>
      </c>
      <c r="C134" s="5">
        <v>5587</v>
      </c>
      <c r="D134" s="5">
        <v>12235</v>
      </c>
      <c r="E134" s="5">
        <v>13301</v>
      </c>
      <c r="F134" s="5">
        <v>11751</v>
      </c>
      <c r="G134" s="5">
        <v>2149</v>
      </c>
      <c r="H134" s="6">
        <f t="shared" si="18"/>
        <v>45023</v>
      </c>
    </row>
    <row r="135" spans="1:8" x14ac:dyDescent="0.3">
      <c r="A135" s="170" t="s">
        <v>29</v>
      </c>
      <c r="B135" s="7" t="s">
        <v>0</v>
      </c>
      <c r="C135" s="8">
        <v>4</v>
      </c>
      <c r="D135" s="8">
        <v>16</v>
      </c>
      <c r="E135" s="8">
        <v>28</v>
      </c>
      <c r="F135" s="8">
        <v>85</v>
      </c>
      <c r="G135" s="8">
        <v>8</v>
      </c>
      <c r="H135" s="9">
        <f t="shared" si="18"/>
        <v>141</v>
      </c>
    </row>
    <row r="136" spans="1:8" x14ac:dyDescent="0.3">
      <c r="A136" s="170"/>
      <c r="B136" s="7" t="s">
        <v>1</v>
      </c>
      <c r="C136" s="8">
        <v>371</v>
      </c>
      <c r="D136" s="8">
        <v>1259</v>
      </c>
      <c r="E136" s="8">
        <v>1129</v>
      </c>
      <c r="F136" s="8">
        <v>2340</v>
      </c>
      <c r="G136" s="8">
        <v>104</v>
      </c>
      <c r="H136" s="9">
        <f t="shared" si="18"/>
        <v>5203</v>
      </c>
    </row>
    <row r="137" spans="1:8" x14ac:dyDescent="0.3">
      <c r="A137" s="170"/>
      <c r="B137" s="7" t="s">
        <v>2</v>
      </c>
      <c r="C137" s="8">
        <v>825</v>
      </c>
      <c r="D137" s="8">
        <v>2509</v>
      </c>
      <c r="E137" s="8">
        <v>2177</v>
      </c>
      <c r="F137" s="8">
        <v>4567</v>
      </c>
      <c r="G137" s="8">
        <v>204</v>
      </c>
      <c r="H137" s="9">
        <f t="shared" si="18"/>
        <v>10282</v>
      </c>
    </row>
    <row r="138" spans="1:8" x14ac:dyDescent="0.3">
      <c r="A138" s="171" t="s">
        <v>30</v>
      </c>
      <c r="B138" s="4" t="s">
        <v>0</v>
      </c>
      <c r="C138" s="5">
        <v>1</v>
      </c>
      <c r="D138" s="5">
        <v>9</v>
      </c>
      <c r="E138" s="5">
        <v>21</v>
      </c>
      <c r="F138" s="5">
        <v>63</v>
      </c>
      <c r="G138" s="5">
        <v>4</v>
      </c>
      <c r="H138" s="6">
        <f t="shared" si="18"/>
        <v>98</v>
      </c>
    </row>
    <row r="139" spans="1:8" x14ac:dyDescent="0.3">
      <c r="A139" s="171"/>
      <c r="B139" s="4" t="s">
        <v>1</v>
      </c>
      <c r="C139" s="5">
        <v>102</v>
      </c>
      <c r="D139" s="5">
        <v>379</v>
      </c>
      <c r="E139" s="5">
        <v>680</v>
      </c>
      <c r="F139" s="5">
        <v>1588</v>
      </c>
      <c r="G139" s="5">
        <v>83</v>
      </c>
      <c r="H139" s="6">
        <f t="shared" si="18"/>
        <v>2832</v>
      </c>
    </row>
    <row r="140" spans="1:8" x14ac:dyDescent="0.3">
      <c r="A140" s="171"/>
      <c r="B140" s="4" t="s">
        <v>2</v>
      </c>
      <c r="C140" s="5">
        <v>204</v>
      </c>
      <c r="D140" s="5">
        <v>784</v>
      </c>
      <c r="E140" s="5">
        <v>1327</v>
      </c>
      <c r="F140" s="5">
        <v>3052</v>
      </c>
      <c r="G140" s="5">
        <v>158</v>
      </c>
      <c r="H140" s="6">
        <f t="shared" si="18"/>
        <v>5525</v>
      </c>
    </row>
    <row r="141" spans="1:8" x14ac:dyDescent="0.3">
      <c r="A141" s="172" t="s">
        <v>4</v>
      </c>
      <c r="B141" s="50" t="s">
        <v>0</v>
      </c>
      <c r="C141" s="49">
        <f>C126+C129+C132+C135+C138</f>
        <v>26</v>
      </c>
      <c r="D141" s="49">
        <f t="shared" ref="D141:H141" si="19">D126+D129+D132+D135+D138</f>
        <v>106</v>
      </c>
      <c r="E141" s="49">
        <f t="shared" si="19"/>
        <v>219</v>
      </c>
      <c r="F141" s="49">
        <f t="shared" si="19"/>
        <v>504</v>
      </c>
      <c r="G141" s="49">
        <f t="shared" si="19"/>
        <v>76</v>
      </c>
      <c r="H141" s="49">
        <f t="shared" si="19"/>
        <v>931</v>
      </c>
    </row>
    <row r="142" spans="1:8" x14ac:dyDescent="0.3">
      <c r="A142" s="172"/>
      <c r="B142" s="50" t="s">
        <v>1</v>
      </c>
      <c r="C142" s="49">
        <f t="shared" ref="C142:H142" si="20">C127+C130+C133+C136+C139</f>
        <v>4063</v>
      </c>
      <c r="D142" s="49">
        <f t="shared" si="20"/>
        <v>10556</v>
      </c>
      <c r="E142" s="49">
        <f t="shared" si="20"/>
        <v>14589</v>
      </c>
      <c r="F142" s="49">
        <f t="shared" si="20"/>
        <v>16867</v>
      </c>
      <c r="G142" s="49">
        <f t="shared" si="20"/>
        <v>1556</v>
      </c>
      <c r="H142" s="49">
        <f t="shared" si="20"/>
        <v>47631</v>
      </c>
    </row>
    <row r="143" spans="1:8" x14ac:dyDescent="0.3">
      <c r="A143" s="172"/>
      <c r="B143" s="50" t="s">
        <v>2</v>
      </c>
      <c r="C143" s="49">
        <f t="shared" ref="C143:H143" si="21">C128+C131+C134+C137+C140</f>
        <v>8017</v>
      </c>
      <c r="D143" s="49">
        <f t="shared" si="21"/>
        <v>20202</v>
      </c>
      <c r="E143" s="49">
        <f t="shared" si="21"/>
        <v>28049</v>
      </c>
      <c r="F143" s="49">
        <f t="shared" si="21"/>
        <v>32270</v>
      </c>
      <c r="G143" s="49">
        <f t="shared" si="21"/>
        <v>3017</v>
      </c>
      <c r="H143" s="49">
        <f t="shared" si="21"/>
        <v>91555</v>
      </c>
    </row>
    <row r="144" spans="1:8" x14ac:dyDescent="0.3">
      <c r="A144" s="173" t="s">
        <v>141</v>
      </c>
      <c r="B144" s="173"/>
      <c r="C144" s="173"/>
      <c r="D144" s="173"/>
      <c r="E144" s="173"/>
      <c r="F144" s="173"/>
      <c r="G144" s="7"/>
      <c r="H144" s="7"/>
    </row>
    <row r="145" spans="1:8" x14ac:dyDescent="0.3">
      <c r="A145" s="44"/>
      <c r="B145" s="44"/>
      <c r="C145" s="44"/>
      <c r="D145" s="44"/>
      <c r="E145" s="7"/>
      <c r="F145" s="7"/>
      <c r="G145" s="7"/>
      <c r="H145" s="7"/>
    </row>
    <row r="146" spans="1:8" x14ac:dyDescent="0.3">
      <c r="A146" s="44"/>
      <c r="B146" s="44"/>
      <c r="C146" s="44"/>
      <c r="D146" s="44"/>
      <c r="E146" s="7"/>
      <c r="F146" s="7"/>
      <c r="G146" s="7"/>
      <c r="H146" s="7"/>
    </row>
    <row r="147" spans="1:8" s="108" customFormat="1" ht="17.100000000000001" customHeight="1" x14ac:dyDescent="0.3">
      <c r="A147" s="174" t="s">
        <v>120</v>
      </c>
      <c r="B147" s="174"/>
      <c r="C147" s="174"/>
      <c r="D147" s="174"/>
      <c r="E147" s="174"/>
      <c r="F147" s="174"/>
      <c r="G147" s="174"/>
      <c r="H147" s="174"/>
    </row>
    <row r="148" spans="1:8" s="108" customFormat="1" ht="17.100000000000001" customHeight="1" x14ac:dyDescent="0.3">
      <c r="A148" s="174" t="s">
        <v>131</v>
      </c>
      <c r="B148" s="174"/>
      <c r="C148" s="174"/>
      <c r="D148" s="174"/>
      <c r="E148" s="174"/>
      <c r="F148" s="174"/>
      <c r="G148" s="174"/>
      <c r="H148" s="174"/>
    </row>
    <row r="149" spans="1:8" s="108" customFormat="1" ht="17.100000000000001" customHeight="1" x14ac:dyDescent="0.3">
      <c r="A149" s="110" t="s">
        <v>67</v>
      </c>
      <c r="B149" s="111"/>
      <c r="C149" s="111" t="s">
        <v>63</v>
      </c>
      <c r="D149" s="111" t="s">
        <v>64</v>
      </c>
      <c r="E149" s="111" t="s">
        <v>65</v>
      </c>
      <c r="F149" s="111" t="s">
        <v>66</v>
      </c>
      <c r="G149" s="111" t="s">
        <v>3</v>
      </c>
      <c r="H149" s="111" t="s">
        <v>4</v>
      </c>
    </row>
    <row r="150" spans="1:8" x14ac:dyDescent="0.3">
      <c r="A150" s="171" t="s">
        <v>26</v>
      </c>
      <c r="B150" s="4" t="s">
        <v>0</v>
      </c>
      <c r="C150" s="5">
        <v>6</v>
      </c>
      <c r="D150" s="5">
        <v>23</v>
      </c>
      <c r="E150" s="5">
        <v>68</v>
      </c>
      <c r="F150" s="5">
        <v>170</v>
      </c>
      <c r="G150" s="5">
        <v>9</v>
      </c>
      <c r="H150" s="6">
        <f>SUM(C150:G150)</f>
        <v>276</v>
      </c>
    </row>
    <row r="151" spans="1:8" x14ac:dyDescent="0.3">
      <c r="A151" s="171"/>
      <c r="B151" s="4" t="s">
        <v>1</v>
      </c>
      <c r="C151" s="5">
        <v>649</v>
      </c>
      <c r="D151" s="5">
        <v>2120</v>
      </c>
      <c r="E151" s="5">
        <v>5819</v>
      </c>
      <c r="F151" s="5">
        <v>6879</v>
      </c>
      <c r="G151" s="5">
        <v>219</v>
      </c>
      <c r="H151" s="6">
        <f t="shared" ref="H151:H158" si="22">SUM(C151:G151)</f>
        <v>15686</v>
      </c>
    </row>
    <row r="152" spans="1:8" x14ac:dyDescent="0.3">
      <c r="A152" s="171"/>
      <c r="B152" s="4" t="s">
        <v>2</v>
      </c>
      <c r="C152" s="5">
        <v>1334</v>
      </c>
      <c r="D152" s="5">
        <v>4217</v>
      </c>
      <c r="E152" s="5">
        <v>11310</v>
      </c>
      <c r="F152" s="5">
        <v>13248</v>
      </c>
      <c r="G152" s="5">
        <v>445</v>
      </c>
      <c r="H152" s="6">
        <f t="shared" si="22"/>
        <v>30554</v>
      </c>
    </row>
    <row r="153" spans="1:8" x14ac:dyDescent="0.3">
      <c r="A153" s="170" t="s">
        <v>27</v>
      </c>
      <c r="B153" s="7" t="s">
        <v>0</v>
      </c>
      <c r="C153" s="8">
        <v>0</v>
      </c>
      <c r="D153" s="8">
        <v>2</v>
      </c>
      <c r="E153" s="8">
        <v>3</v>
      </c>
      <c r="F153" s="8">
        <v>3</v>
      </c>
      <c r="G153" s="8">
        <v>0</v>
      </c>
      <c r="H153" s="9">
        <f t="shared" si="22"/>
        <v>8</v>
      </c>
    </row>
    <row r="154" spans="1:8" x14ac:dyDescent="0.3">
      <c r="A154" s="170"/>
      <c r="B154" s="7" t="s">
        <v>1</v>
      </c>
      <c r="C154" s="8">
        <v>0</v>
      </c>
      <c r="D154" s="8">
        <v>27</v>
      </c>
      <c r="E154" s="8">
        <v>56</v>
      </c>
      <c r="F154" s="8">
        <v>54</v>
      </c>
      <c r="G154" s="8">
        <v>0</v>
      </c>
      <c r="H154" s="9">
        <f t="shared" si="22"/>
        <v>137</v>
      </c>
    </row>
    <row r="155" spans="1:8" x14ac:dyDescent="0.3">
      <c r="A155" s="170"/>
      <c r="B155" s="7" t="s">
        <v>2</v>
      </c>
      <c r="C155" s="8">
        <v>0</v>
      </c>
      <c r="D155" s="8">
        <v>61</v>
      </c>
      <c r="E155" s="8">
        <v>105</v>
      </c>
      <c r="F155" s="8">
        <v>99</v>
      </c>
      <c r="G155" s="8">
        <v>0</v>
      </c>
      <c r="H155" s="9">
        <f t="shared" si="22"/>
        <v>265</v>
      </c>
    </row>
    <row r="156" spans="1:8" x14ac:dyDescent="0.3">
      <c r="A156" s="171" t="s">
        <v>28</v>
      </c>
      <c r="B156" s="4" t="s">
        <v>0</v>
      </c>
      <c r="C156" s="5">
        <v>14</v>
      </c>
      <c r="D156" s="5">
        <v>51</v>
      </c>
      <c r="E156" s="5">
        <v>90</v>
      </c>
      <c r="F156" s="5">
        <v>194</v>
      </c>
      <c r="G156" s="5">
        <v>54</v>
      </c>
      <c r="H156" s="6">
        <f t="shared" si="22"/>
        <v>403</v>
      </c>
    </row>
    <row r="157" spans="1:8" x14ac:dyDescent="0.3">
      <c r="A157" s="171"/>
      <c r="B157" s="4" t="s">
        <v>1</v>
      </c>
      <c r="C157" s="5">
        <v>2905</v>
      </c>
      <c r="D157" s="5">
        <v>6445</v>
      </c>
      <c r="E157" s="5">
        <v>6532</v>
      </c>
      <c r="F157" s="5">
        <v>6583</v>
      </c>
      <c r="G157" s="5">
        <v>1114</v>
      </c>
      <c r="H157" s="6">
        <f t="shared" si="22"/>
        <v>23579</v>
      </c>
    </row>
    <row r="158" spans="1:8" x14ac:dyDescent="0.3">
      <c r="A158" s="171"/>
      <c r="B158" s="4" t="s">
        <v>2</v>
      </c>
      <c r="C158" s="5">
        <v>5587</v>
      </c>
      <c r="D158" s="5">
        <v>12030</v>
      </c>
      <c r="E158" s="5">
        <v>12440</v>
      </c>
      <c r="F158" s="5">
        <v>12368</v>
      </c>
      <c r="G158" s="5">
        <v>2149</v>
      </c>
      <c r="H158" s="6">
        <f t="shared" si="22"/>
        <v>44574</v>
      </c>
    </row>
    <row r="159" spans="1:8" x14ac:dyDescent="0.3">
      <c r="A159" s="170" t="s">
        <v>29</v>
      </c>
      <c r="B159" s="7" t="s">
        <v>0</v>
      </c>
      <c r="C159" s="8">
        <v>4</v>
      </c>
      <c r="D159" s="8">
        <v>16</v>
      </c>
      <c r="E159" s="8">
        <v>28</v>
      </c>
      <c r="F159" s="8">
        <v>85</v>
      </c>
      <c r="G159" s="8">
        <v>8</v>
      </c>
      <c r="H159" s="9">
        <f>SUM(C159:G159)</f>
        <v>141</v>
      </c>
    </row>
    <row r="160" spans="1:8" x14ac:dyDescent="0.3">
      <c r="A160" s="170"/>
      <c r="B160" s="7" t="s">
        <v>1</v>
      </c>
      <c r="C160" s="8">
        <v>371</v>
      </c>
      <c r="D160" s="8">
        <v>1259</v>
      </c>
      <c r="E160" s="8">
        <v>1129</v>
      </c>
      <c r="F160" s="8">
        <v>2340</v>
      </c>
      <c r="G160" s="8">
        <v>104</v>
      </c>
      <c r="H160" s="9">
        <f t="shared" ref="H160:H161" si="23">SUM(C160:G160)</f>
        <v>5203</v>
      </c>
    </row>
    <row r="161" spans="1:8" x14ac:dyDescent="0.3">
      <c r="A161" s="170"/>
      <c r="B161" s="7" t="s">
        <v>2</v>
      </c>
      <c r="C161" s="8">
        <v>825</v>
      </c>
      <c r="D161" s="8">
        <v>2509</v>
      </c>
      <c r="E161" s="8">
        <v>2177</v>
      </c>
      <c r="F161" s="8">
        <v>4567</v>
      </c>
      <c r="G161" s="8">
        <v>204</v>
      </c>
      <c r="H161" s="9">
        <f t="shared" si="23"/>
        <v>10282</v>
      </c>
    </row>
    <row r="162" spans="1:8" x14ac:dyDescent="0.3">
      <c r="A162" s="171" t="s">
        <v>30</v>
      </c>
      <c r="B162" s="4" t="s">
        <v>0</v>
      </c>
      <c r="C162" s="5">
        <v>1</v>
      </c>
      <c r="D162" s="5">
        <v>8</v>
      </c>
      <c r="E162" s="5">
        <v>20</v>
      </c>
      <c r="F162" s="5">
        <v>64</v>
      </c>
      <c r="G162" s="5">
        <v>4</v>
      </c>
      <c r="H162" s="6">
        <f>SUM(C162:G162)</f>
        <v>97</v>
      </c>
    </row>
    <row r="163" spans="1:8" x14ac:dyDescent="0.3">
      <c r="A163" s="171"/>
      <c r="B163" s="4" t="s">
        <v>1</v>
      </c>
      <c r="C163" s="5">
        <v>102</v>
      </c>
      <c r="D163" s="5">
        <v>349</v>
      </c>
      <c r="E163" s="5">
        <v>659</v>
      </c>
      <c r="F163" s="5">
        <v>1621</v>
      </c>
      <c r="G163" s="5">
        <v>83</v>
      </c>
      <c r="H163" s="6">
        <f t="shared" ref="H163:H164" si="24">SUM(C163:G163)</f>
        <v>2814</v>
      </c>
    </row>
    <row r="164" spans="1:8" x14ac:dyDescent="0.3">
      <c r="A164" s="171"/>
      <c r="B164" s="4" t="s">
        <v>2</v>
      </c>
      <c r="C164" s="5">
        <v>204</v>
      </c>
      <c r="D164" s="5">
        <v>722</v>
      </c>
      <c r="E164" s="5">
        <v>1285</v>
      </c>
      <c r="F164" s="5">
        <v>3116</v>
      </c>
      <c r="G164" s="5">
        <v>158</v>
      </c>
      <c r="H164" s="6">
        <f t="shared" si="24"/>
        <v>5485</v>
      </c>
    </row>
    <row r="165" spans="1:8" x14ac:dyDescent="0.3">
      <c r="A165" s="172" t="s">
        <v>4</v>
      </c>
      <c r="B165" s="50" t="s">
        <v>0</v>
      </c>
      <c r="C165" s="49">
        <f>C150+C153+C156+C159+C162</f>
        <v>25</v>
      </c>
      <c r="D165" s="49">
        <f t="shared" ref="D165:H165" si="25">D150+D153+D156+D159+D162</f>
        <v>100</v>
      </c>
      <c r="E165" s="49">
        <f t="shared" si="25"/>
        <v>209</v>
      </c>
      <c r="F165" s="49">
        <f t="shared" si="25"/>
        <v>516</v>
      </c>
      <c r="G165" s="49">
        <f t="shared" si="25"/>
        <v>75</v>
      </c>
      <c r="H165" s="49">
        <f t="shared" si="25"/>
        <v>925</v>
      </c>
    </row>
    <row r="166" spans="1:8" x14ac:dyDescent="0.3">
      <c r="A166" s="172"/>
      <c r="B166" s="50" t="s">
        <v>1</v>
      </c>
      <c r="C166" s="49">
        <f t="shared" ref="C166:H166" si="26">C151+C154+C157+C160+C163</f>
        <v>4027</v>
      </c>
      <c r="D166" s="49">
        <f t="shared" si="26"/>
        <v>10200</v>
      </c>
      <c r="E166" s="49">
        <f t="shared" si="26"/>
        <v>14195</v>
      </c>
      <c r="F166" s="49">
        <f t="shared" si="26"/>
        <v>17477</v>
      </c>
      <c r="G166" s="49">
        <f t="shared" si="26"/>
        <v>1520</v>
      </c>
      <c r="H166" s="49">
        <f t="shared" si="26"/>
        <v>47419</v>
      </c>
    </row>
    <row r="167" spans="1:8" x14ac:dyDescent="0.3">
      <c r="A167" s="172"/>
      <c r="B167" s="50" t="s">
        <v>2</v>
      </c>
      <c r="C167" s="49">
        <f t="shared" ref="C167:H167" si="27">C152+C155+C158+C161+C164</f>
        <v>7950</v>
      </c>
      <c r="D167" s="49">
        <f t="shared" si="27"/>
        <v>19539</v>
      </c>
      <c r="E167" s="49">
        <f t="shared" si="27"/>
        <v>27317</v>
      </c>
      <c r="F167" s="49">
        <f t="shared" si="27"/>
        <v>33398</v>
      </c>
      <c r="G167" s="49">
        <f t="shared" si="27"/>
        <v>2956</v>
      </c>
      <c r="H167" s="49">
        <f t="shared" si="27"/>
        <v>91160</v>
      </c>
    </row>
    <row r="168" spans="1:8" x14ac:dyDescent="0.3">
      <c r="A168" s="173" t="s">
        <v>141</v>
      </c>
      <c r="B168" s="173"/>
      <c r="C168" s="173"/>
      <c r="D168" s="173"/>
      <c r="E168" s="173"/>
      <c r="F168" s="173"/>
      <c r="G168" s="7"/>
      <c r="H168" s="7"/>
    </row>
    <row r="171" spans="1:8" s="108" customFormat="1" ht="17.100000000000001" customHeight="1" x14ac:dyDescent="0.3">
      <c r="A171" s="174" t="s">
        <v>120</v>
      </c>
      <c r="B171" s="174"/>
      <c r="C171" s="174"/>
      <c r="D171" s="174"/>
      <c r="E171" s="174"/>
      <c r="F171" s="174"/>
      <c r="G171" s="174"/>
      <c r="H171" s="174"/>
    </row>
    <row r="172" spans="1:8" s="108" customFormat="1" ht="17.100000000000001" customHeight="1" x14ac:dyDescent="0.3">
      <c r="A172" s="174" t="s">
        <v>132</v>
      </c>
      <c r="B172" s="174"/>
      <c r="C172" s="174"/>
      <c r="D172" s="174"/>
      <c r="E172" s="174"/>
      <c r="F172" s="174"/>
      <c r="G172" s="174"/>
      <c r="H172" s="174"/>
    </row>
    <row r="173" spans="1:8" s="108" customFormat="1" ht="17.100000000000001" customHeight="1" x14ac:dyDescent="0.3">
      <c r="A173" s="110" t="s">
        <v>67</v>
      </c>
      <c r="B173" s="111"/>
      <c r="C173" s="111" t="s">
        <v>63</v>
      </c>
      <c r="D173" s="111" t="s">
        <v>64</v>
      </c>
      <c r="E173" s="111" t="s">
        <v>65</v>
      </c>
      <c r="F173" s="111" t="s">
        <v>66</v>
      </c>
      <c r="G173" s="111" t="s">
        <v>3</v>
      </c>
      <c r="H173" s="111" t="s">
        <v>4</v>
      </c>
    </row>
    <row r="174" spans="1:8" x14ac:dyDescent="0.3">
      <c r="A174" s="171" t="s">
        <v>26</v>
      </c>
      <c r="B174" s="4" t="s">
        <v>0</v>
      </c>
      <c r="C174" s="5">
        <v>6</v>
      </c>
      <c r="D174" s="5">
        <v>21</v>
      </c>
      <c r="E174" s="5">
        <v>67</v>
      </c>
      <c r="F174" s="5">
        <v>171</v>
      </c>
      <c r="G174" s="5">
        <v>9</v>
      </c>
      <c r="H174" s="6">
        <f>SUM(C174:G174)</f>
        <v>274</v>
      </c>
    </row>
    <row r="175" spans="1:8" x14ac:dyDescent="0.3">
      <c r="A175" s="171"/>
      <c r="B175" s="4" t="s">
        <v>1</v>
      </c>
      <c r="C175" s="5">
        <v>649</v>
      </c>
      <c r="D175" s="5">
        <v>1789</v>
      </c>
      <c r="E175" s="5">
        <v>5771</v>
      </c>
      <c r="F175" s="5">
        <v>6913</v>
      </c>
      <c r="G175" s="5">
        <v>219</v>
      </c>
      <c r="H175" s="6">
        <f t="shared" ref="H175:H188" si="28">SUM(C175:G175)</f>
        <v>15341</v>
      </c>
    </row>
    <row r="176" spans="1:8" x14ac:dyDescent="0.3">
      <c r="A176" s="171"/>
      <c r="B176" s="4" t="s">
        <v>2</v>
      </c>
      <c r="C176" s="5">
        <v>1334</v>
      </c>
      <c r="D176" s="5">
        <v>3558</v>
      </c>
      <c r="E176" s="5">
        <v>11215</v>
      </c>
      <c r="F176" s="5">
        <v>13313</v>
      </c>
      <c r="G176" s="5">
        <v>445</v>
      </c>
      <c r="H176" s="6">
        <f t="shared" si="28"/>
        <v>29865</v>
      </c>
    </row>
    <row r="177" spans="1:8" x14ac:dyDescent="0.3">
      <c r="A177" s="170" t="s">
        <v>27</v>
      </c>
      <c r="B177" s="7" t="s">
        <v>0</v>
      </c>
      <c r="C177" s="8">
        <v>0</v>
      </c>
      <c r="D177" s="8">
        <v>2</v>
      </c>
      <c r="E177" s="8">
        <v>3</v>
      </c>
      <c r="F177" s="8">
        <v>3</v>
      </c>
      <c r="G177" s="8">
        <v>0</v>
      </c>
      <c r="H177" s="9">
        <f t="shared" si="28"/>
        <v>8</v>
      </c>
    </row>
    <row r="178" spans="1:8" x14ac:dyDescent="0.3">
      <c r="A178" s="170"/>
      <c r="B178" s="7" t="s">
        <v>1</v>
      </c>
      <c r="C178" s="8">
        <v>0</v>
      </c>
      <c r="D178" s="8">
        <v>27</v>
      </c>
      <c r="E178" s="8">
        <v>56</v>
      </c>
      <c r="F178" s="8">
        <v>54</v>
      </c>
      <c r="G178" s="8">
        <v>0</v>
      </c>
      <c r="H178" s="9">
        <f t="shared" si="28"/>
        <v>137</v>
      </c>
    </row>
    <row r="179" spans="1:8" x14ac:dyDescent="0.3">
      <c r="A179" s="170"/>
      <c r="B179" s="7" t="s">
        <v>2</v>
      </c>
      <c r="C179" s="8">
        <v>0</v>
      </c>
      <c r="D179" s="8">
        <v>61</v>
      </c>
      <c r="E179" s="8">
        <v>105</v>
      </c>
      <c r="F179" s="8">
        <v>99</v>
      </c>
      <c r="G179" s="8">
        <v>0</v>
      </c>
      <c r="H179" s="9">
        <f t="shared" si="28"/>
        <v>265</v>
      </c>
    </row>
    <row r="180" spans="1:8" x14ac:dyDescent="0.3">
      <c r="A180" s="171" t="s">
        <v>28</v>
      </c>
      <c r="B180" s="4" t="s">
        <v>0</v>
      </c>
      <c r="C180" s="5">
        <v>14</v>
      </c>
      <c r="D180" s="5">
        <v>50</v>
      </c>
      <c r="E180" s="5">
        <v>90</v>
      </c>
      <c r="F180" s="5">
        <v>188</v>
      </c>
      <c r="G180" s="5">
        <v>55</v>
      </c>
      <c r="H180" s="6">
        <f t="shared" si="28"/>
        <v>397</v>
      </c>
    </row>
    <row r="181" spans="1:8" x14ac:dyDescent="0.3">
      <c r="A181" s="171"/>
      <c r="B181" s="4" t="s">
        <v>1</v>
      </c>
      <c r="C181" s="5">
        <v>2868</v>
      </c>
      <c r="D181" s="5">
        <v>6406</v>
      </c>
      <c r="E181" s="5">
        <v>6547</v>
      </c>
      <c r="F181" s="5">
        <v>6463</v>
      </c>
      <c r="G181" s="5">
        <v>1134</v>
      </c>
      <c r="H181" s="6">
        <f t="shared" si="28"/>
        <v>23418</v>
      </c>
    </row>
    <row r="182" spans="1:8" x14ac:dyDescent="0.3">
      <c r="A182" s="171"/>
      <c r="B182" s="4" t="s">
        <v>2</v>
      </c>
      <c r="C182" s="5">
        <v>5514</v>
      </c>
      <c r="D182" s="5">
        <v>11932</v>
      </c>
      <c r="E182" s="5">
        <v>12459</v>
      </c>
      <c r="F182" s="5">
        <v>12142</v>
      </c>
      <c r="G182" s="5">
        <v>2181</v>
      </c>
      <c r="H182" s="6">
        <f t="shared" si="28"/>
        <v>44228</v>
      </c>
    </row>
    <row r="183" spans="1:8" x14ac:dyDescent="0.3">
      <c r="A183" s="170" t="s">
        <v>29</v>
      </c>
      <c r="B183" s="7" t="s">
        <v>0</v>
      </c>
      <c r="C183" s="8">
        <v>4</v>
      </c>
      <c r="D183" s="8">
        <v>14</v>
      </c>
      <c r="E183" s="8">
        <v>29</v>
      </c>
      <c r="F183" s="8">
        <v>86</v>
      </c>
      <c r="G183" s="8">
        <v>8</v>
      </c>
      <c r="H183" s="9">
        <f t="shared" si="28"/>
        <v>141</v>
      </c>
    </row>
    <row r="184" spans="1:8" x14ac:dyDescent="0.3">
      <c r="A184" s="170"/>
      <c r="B184" s="7" t="s">
        <v>1</v>
      </c>
      <c r="C184" s="8">
        <v>371</v>
      </c>
      <c r="D184" s="8">
        <v>1130</v>
      </c>
      <c r="E184" s="8">
        <v>1133</v>
      </c>
      <c r="F184" s="8">
        <v>2375</v>
      </c>
      <c r="G184" s="8">
        <v>104</v>
      </c>
      <c r="H184" s="9">
        <f t="shared" si="28"/>
        <v>5113</v>
      </c>
    </row>
    <row r="185" spans="1:8" x14ac:dyDescent="0.3">
      <c r="A185" s="170"/>
      <c r="B185" s="7" t="s">
        <v>2</v>
      </c>
      <c r="C185" s="8">
        <v>825</v>
      </c>
      <c r="D185" s="8">
        <v>2240</v>
      </c>
      <c r="E185" s="8">
        <v>2184</v>
      </c>
      <c r="F185" s="8">
        <v>4629</v>
      </c>
      <c r="G185" s="8">
        <v>204</v>
      </c>
      <c r="H185" s="9">
        <f t="shared" si="28"/>
        <v>10082</v>
      </c>
    </row>
    <row r="186" spans="1:8" x14ac:dyDescent="0.3">
      <c r="A186" s="171" t="s">
        <v>30</v>
      </c>
      <c r="B186" s="4" t="s">
        <v>0</v>
      </c>
      <c r="C186" s="5">
        <v>1</v>
      </c>
      <c r="D186" s="5">
        <v>8</v>
      </c>
      <c r="E186" s="5">
        <v>19</v>
      </c>
      <c r="F186" s="5">
        <v>64</v>
      </c>
      <c r="G186" s="5">
        <v>4</v>
      </c>
      <c r="H186" s="6">
        <f t="shared" si="28"/>
        <v>96</v>
      </c>
    </row>
    <row r="187" spans="1:8" x14ac:dyDescent="0.3">
      <c r="A187" s="171"/>
      <c r="B187" s="4" t="s">
        <v>1</v>
      </c>
      <c r="C187" s="5">
        <v>102</v>
      </c>
      <c r="D187" s="5">
        <v>349</v>
      </c>
      <c r="E187" s="5">
        <v>655</v>
      </c>
      <c r="F187" s="5">
        <v>1621</v>
      </c>
      <c r="G187" s="5">
        <v>83</v>
      </c>
      <c r="H187" s="6">
        <f t="shared" si="28"/>
        <v>2810</v>
      </c>
    </row>
    <row r="188" spans="1:8" x14ac:dyDescent="0.3">
      <c r="A188" s="171"/>
      <c r="B188" s="4" t="s">
        <v>2</v>
      </c>
      <c r="C188" s="5">
        <v>204</v>
      </c>
      <c r="D188" s="5">
        <v>722</v>
      </c>
      <c r="E188" s="5">
        <v>1277</v>
      </c>
      <c r="F188" s="5">
        <v>3116</v>
      </c>
      <c r="G188" s="5">
        <v>158</v>
      </c>
      <c r="H188" s="6">
        <f t="shared" si="28"/>
        <v>5477</v>
      </c>
    </row>
    <row r="189" spans="1:8" x14ac:dyDescent="0.3">
      <c r="A189" s="172" t="s">
        <v>4</v>
      </c>
      <c r="B189" s="50" t="s">
        <v>0</v>
      </c>
      <c r="C189" s="49">
        <f>C174+C177+C180+C183+C186</f>
        <v>25</v>
      </c>
      <c r="D189" s="49">
        <f t="shared" ref="D189:H189" si="29">D174+D177+D180+D183+D186</f>
        <v>95</v>
      </c>
      <c r="E189" s="49">
        <f t="shared" si="29"/>
        <v>208</v>
      </c>
      <c r="F189" s="49">
        <f t="shared" si="29"/>
        <v>512</v>
      </c>
      <c r="G189" s="49">
        <f t="shared" si="29"/>
        <v>76</v>
      </c>
      <c r="H189" s="49">
        <f t="shared" si="29"/>
        <v>916</v>
      </c>
    </row>
    <row r="190" spans="1:8" x14ac:dyDescent="0.3">
      <c r="A190" s="172"/>
      <c r="B190" s="50" t="s">
        <v>1</v>
      </c>
      <c r="C190" s="49">
        <f t="shared" ref="C190:H190" si="30">C175+C178+C181+C184+C187</f>
        <v>3990</v>
      </c>
      <c r="D190" s="49">
        <f t="shared" si="30"/>
        <v>9701</v>
      </c>
      <c r="E190" s="49">
        <f t="shared" si="30"/>
        <v>14162</v>
      </c>
      <c r="F190" s="49">
        <f t="shared" si="30"/>
        <v>17426</v>
      </c>
      <c r="G190" s="49">
        <f t="shared" si="30"/>
        <v>1540</v>
      </c>
      <c r="H190" s="49">
        <f t="shared" si="30"/>
        <v>46819</v>
      </c>
    </row>
    <row r="191" spans="1:8" x14ac:dyDescent="0.3">
      <c r="A191" s="172"/>
      <c r="B191" s="50" t="s">
        <v>2</v>
      </c>
      <c r="C191" s="49">
        <f t="shared" ref="C191:H191" si="31">C176+C179+C182+C185+C188</f>
        <v>7877</v>
      </c>
      <c r="D191" s="49">
        <f t="shared" si="31"/>
        <v>18513</v>
      </c>
      <c r="E191" s="49">
        <f t="shared" si="31"/>
        <v>27240</v>
      </c>
      <c r="F191" s="49">
        <f t="shared" si="31"/>
        <v>33299</v>
      </c>
      <c r="G191" s="49">
        <f t="shared" si="31"/>
        <v>2988</v>
      </c>
      <c r="H191" s="49">
        <f t="shared" si="31"/>
        <v>89917</v>
      </c>
    </row>
    <row r="192" spans="1:8" x14ac:dyDescent="0.3">
      <c r="A192" s="173" t="s">
        <v>141</v>
      </c>
      <c r="B192" s="173"/>
      <c r="C192" s="173"/>
      <c r="D192" s="173"/>
      <c r="E192" s="173"/>
      <c r="F192" s="173"/>
      <c r="G192" s="7"/>
      <c r="H192" s="7"/>
    </row>
    <row r="195" spans="1:8" s="108" customFormat="1" ht="17.100000000000001" customHeight="1" x14ac:dyDescent="0.3">
      <c r="A195" s="174" t="s">
        <v>120</v>
      </c>
      <c r="B195" s="174"/>
      <c r="C195" s="174"/>
      <c r="D195" s="174"/>
      <c r="E195" s="174"/>
      <c r="F195" s="174"/>
      <c r="G195" s="174"/>
      <c r="H195" s="174"/>
    </row>
    <row r="196" spans="1:8" s="108" customFormat="1" ht="17.100000000000001" customHeight="1" x14ac:dyDescent="0.3">
      <c r="A196" s="174" t="s">
        <v>133</v>
      </c>
      <c r="B196" s="174"/>
      <c r="C196" s="174"/>
      <c r="D196" s="174"/>
      <c r="E196" s="174"/>
      <c r="F196" s="174"/>
      <c r="G196" s="174"/>
      <c r="H196" s="174"/>
    </row>
    <row r="197" spans="1:8" s="108" customFormat="1" ht="17.100000000000001" customHeight="1" x14ac:dyDescent="0.3">
      <c r="A197" s="110" t="s">
        <v>67</v>
      </c>
      <c r="B197" s="111"/>
      <c r="C197" s="111" t="s">
        <v>63</v>
      </c>
      <c r="D197" s="111" t="s">
        <v>64</v>
      </c>
      <c r="E197" s="111" t="s">
        <v>65</v>
      </c>
      <c r="F197" s="111" t="s">
        <v>66</v>
      </c>
      <c r="G197" s="111" t="s">
        <v>3</v>
      </c>
      <c r="H197" s="111" t="s">
        <v>4</v>
      </c>
    </row>
    <row r="198" spans="1:8" x14ac:dyDescent="0.3">
      <c r="A198" s="171" t="s">
        <v>26</v>
      </c>
      <c r="B198" s="4" t="s">
        <v>0</v>
      </c>
      <c r="C198" s="5">
        <v>4</v>
      </c>
      <c r="D198" s="5">
        <v>20</v>
      </c>
      <c r="E198" s="5">
        <v>67</v>
      </c>
      <c r="F198" s="5">
        <v>172</v>
      </c>
      <c r="G198" s="5">
        <v>9</v>
      </c>
      <c r="H198" s="6">
        <f>SUM(C198:G198)</f>
        <v>272</v>
      </c>
    </row>
    <row r="199" spans="1:8" x14ac:dyDescent="0.3">
      <c r="A199" s="171"/>
      <c r="B199" s="4" t="s">
        <v>1</v>
      </c>
      <c r="C199" s="5">
        <v>383</v>
      </c>
      <c r="D199" s="5">
        <v>1589</v>
      </c>
      <c r="E199" s="5">
        <v>5771</v>
      </c>
      <c r="F199" s="5">
        <v>6929</v>
      </c>
      <c r="G199" s="5">
        <v>219</v>
      </c>
      <c r="H199" s="6">
        <f t="shared" ref="H199:H212" si="32">SUM(C199:G199)</f>
        <v>14891</v>
      </c>
    </row>
    <row r="200" spans="1:8" x14ac:dyDescent="0.3">
      <c r="A200" s="171"/>
      <c r="B200" s="4" t="s">
        <v>2</v>
      </c>
      <c r="C200" s="5">
        <v>766</v>
      </c>
      <c r="D200" s="5">
        <v>3131</v>
      </c>
      <c r="E200" s="5">
        <v>11215</v>
      </c>
      <c r="F200" s="5">
        <v>13359</v>
      </c>
      <c r="G200" s="5">
        <v>445</v>
      </c>
      <c r="H200" s="6">
        <f t="shared" si="32"/>
        <v>28916</v>
      </c>
    </row>
    <row r="201" spans="1:8" x14ac:dyDescent="0.3">
      <c r="A201" s="170" t="s">
        <v>27</v>
      </c>
      <c r="B201" s="7" t="s">
        <v>0</v>
      </c>
      <c r="C201" s="8">
        <v>0</v>
      </c>
      <c r="D201" s="8">
        <v>2</v>
      </c>
      <c r="E201" s="8">
        <v>3</v>
      </c>
      <c r="F201" s="8">
        <v>2</v>
      </c>
      <c r="G201" s="8">
        <v>0</v>
      </c>
      <c r="H201" s="9">
        <f t="shared" si="32"/>
        <v>7</v>
      </c>
    </row>
    <row r="202" spans="1:8" x14ac:dyDescent="0.3">
      <c r="A202" s="170"/>
      <c r="B202" s="7" t="s">
        <v>1</v>
      </c>
      <c r="C202" s="8">
        <v>0</v>
      </c>
      <c r="D202" s="8">
        <v>27</v>
      </c>
      <c r="E202" s="8">
        <v>56</v>
      </c>
      <c r="F202" s="8">
        <v>42</v>
      </c>
      <c r="G202" s="8">
        <v>0</v>
      </c>
      <c r="H202" s="9">
        <f t="shared" si="32"/>
        <v>125</v>
      </c>
    </row>
    <row r="203" spans="1:8" x14ac:dyDescent="0.3">
      <c r="A203" s="170"/>
      <c r="B203" s="7" t="s">
        <v>2</v>
      </c>
      <c r="C203" s="8">
        <v>0</v>
      </c>
      <c r="D203" s="8">
        <v>61</v>
      </c>
      <c r="E203" s="8">
        <v>105</v>
      </c>
      <c r="F203" s="8">
        <v>81</v>
      </c>
      <c r="G203" s="8">
        <v>0</v>
      </c>
      <c r="H203" s="9">
        <f t="shared" si="32"/>
        <v>247</v>
      </c>
    </row>
    <row r="204" spans="1:8" x14ac:dyDescent="0.3">
      <c r="A204" s="171" t="s">
        <v>28</v>
      </c>
      <c r="B204" s="4" t="s">
        <v>0</v>
      </c>
      <c r="C204" s="5">
        <v>14</v>
      </c>
      <c r="D204" s="5">
        <v>51</v>
      </c>
      <c r="E204" s="5">
        <v>86</v>
      </c>
      <c r="F204" s="5">
        <v>185</v>
      </c>
      <c r="G204" s="5">
        <v>58</v>
      </c>
      <c r="H204" s="6">
        <f t="shared" si="32"/>
        <v>394</v>
      </c>
    </row>
    <row r="205" spans="1:8" x14ac:dyDescent="0.3">
      <c r="A205" s="171"/>
      <c r="B205" s="4" t="s">
        <v>1</v>
      </c>
      <c r="C205" s="5">
        <v>2868</v>
      </c>
      <c r="D205" s="5">
        <v>6412</v>
      </c>
      <c r="E205" s="5">
        <v>6185</v>
      </c>
      <c r="F205" s="5">
        <v>6368</v>
      </c>
      <c r="G205" s="5">
        <v>1216</v>
      </c>
      <c r="H205" s="6">
        <f t="shared" si="32"/>
        <v>23049</v>
      </c>
    </row>
    <row r="206" spans="1:8" x14ac:dyDescent="0.3">
      <c r="A206" s="171"/>
      <c r="B206" s="4" t="s">
        <v>2</v>
      </c>
      <c r="C206" s="5">
        <v>5514</v>
      </c>
      <c r="D206" s="5">
        <v>11942</v>
      </c>
      <c r="E206" s="5">
        <v>11778</v>
      </c>
      <c r="F206" s="5">
        <v>11991</v>
      </c>
      <c r="G206" s="5">
        <v>2311</v>
      </c>
      <c r="H206" s="6">
        <f t="shared" si="32"/>
        <v>43536</v>
      </c>
    </row>
    <row r="207" spans="1:8" x14ac:dyDescent="0.3">
      <c r="A207" s="170" t="s">
        <v>29</v>
      </c>
      <c r="B207" s="7" t="s">
        <v>0</v>
      </c>
      <c r="C207" s="8">
        <v>4</v>
      </c>
      <c r="D207" s="8">
        <v>14</v>
      </c>
      <c r="E207" s="8">
        <v>29</v>
      </c>
      <c r="F207" s="8">
        <v>91</v>
      </c>
      <c r="G207" s="8">
        <v>8</v>
      </c>
      <c r="H207" s="9">
        <f t="shared" si="32"/>
        <v>146</v>
      </c>
    </row>
    <row r="208" spans="1:8" x14ac:dyDescent="0.3">
      <c r="A208" s="170"/>
      <c r="B208" s="7" t="s">
        <v>1</v>
      </c>
      <c r="C208" s="8">
        <v>338</v>
      </c>
      <c r="D208" s="8">
        <v>1130</v>
      </c>
      <c r="E208" s="8">
        <v>1133</v>
      </c>
      <c r="F208" s="8">
        <v>2566</v>
      </c>
      <c r="G208" s="8">
        <v>104</v>
      </c>
      <c r="H208" s="9">
        <f t="shared" si="32"/>
        <v>5271</v>
      </c>
    </row>
    <row r="209" spans="1:8" x14ac:dyDescent="0.3">
      <c r="A209" s="170"/>
      <c r="B209" s="7" t="s">
        <v>2</v>
      </c>
      <c r="C209" s="8">
        <v>739</v>
      </c>
      <c r="D209" s="8">
        <v>2240</v>
      </c>
      <c r="E209" s="8">
        <v>2184</v>
      </c>
      <c r="F209" s="8">
        <v>5012</v>
      </c>
      <c r="G209" s="8">
        <v>204</v>
      </c>
      <c r="H209" s="9">
        <f t="shared" si="32"/>
        <v>10379</v>
      </c>
    </row>
    <row r="210" spans="1:8" x14ac:dyDescent="0.3">
      <c r="A210" s="171" t="s">
        <v>30</v>
      </c>
      <c r="B210" s="4" t="s">
        <v>0</v>
      </c>
      <c r="C210" s="5">
        <v>1</v>
      </c>
      <c r="D210" s="5">
        <v>8</v>
      </c>
      <c r="E210" s="5">
        <v>19</v>
      </c>
      <c r="F210" s="5">
        <v>66</v>
      </c>
      <c r="G210" s="5">
        <v>4</v>
      </c>
      <c r="H210" s="6">
        <f t="shared" si="32"/>
        <v>98</v>
      </c>
    </row>
    <row r="211" spans="1:8" x14ac:dyDescent="0.3">
      <c r="A211" s="171"/>
      <c r="B211" s="4" t="s">
        <v>1</v>
      </c>
      <c r="C211" s="5">
        <v>102</v>
      </c>
      <c r="D211" s="5">
        <v>344</v>
      </c>
      <c r="E211" s="5">
        <v>666</v>
      </c>
      <c r="F211" s="5">
        <v>1609</v>
      </c>
      <c r="G211" s="5">
        <v>83</v>
      </c>
      <c r="H211" s="6">
        <f t="shared" si="32"/>
        <v>2804</v>
      </c>
    </row>
    <row r="212" spans="1:8" x14ac:dyDescent="0.3">
      <c r="A212" s="171"/>
      <c r="B212" s="4" t="s">
        <v>2</v>
      </c>
      <c r="C212" s="5">
        <v>204</v>
      </c>
      <c r="D212" s="5">
        <v>712</v>
      </c>
      <c r="E212" s="5">
        <v>1275</v>
      </c>
      <c r="F212" s="5">
        <v>3107</v>
      </c>
      <c r="G212" s="5">
        <v>158</v>
      </c>
      <c r="H212" s="6">
        <f t="shared" si="32"/>
        <v>5456</v>
      </c>
    </row>
    <row r="213" spans="1:8" x14ac:dyDescent="0.3">
      <c r="A213" s="172" t="s">
        <v>4</v>
      </c>
      <c r="B213" s="50" t="s">
        <v>0</v>
      </c>
      <c r="C213" s="49">
        <f>C198+C201+C204+C207+C210</f>
        <v>23</v>
      </c>
      <c r="D213" s="49">
        <f t="shared" ref="D213:H213" si="33">D198+D201+D204+D207+D210</f>
        <v>95</v>
      </c>
      <c r="E213" s="49">
        <f t="shared" si="33"/>
        <v>204</v>
      </c>
      <c r="F213" s="49">
        <f t="shared" si="33"/>
        <v>516</v>
      </c>
      <c r="G213" s="49">
        <f t="shared" si="33"/>
        <v>79</v>
      </c>
      <c r="H213" s="49">
        <f t="shared" si="33"/>
        <v>917</v>
      </c>
    </row>
    <row r="214" spans="1:8" x14ac:dyDescent="0.3">
      <c r="A214" s="172"/>
      <c r="B214" s="50" t="s">
        <v>1</v>
      </c>
      <c r="C214" s="49">
        <f t="shared" ref="C214:H214" si="34">C199+C202+C205+C208+C211</f>
        <v>3691</v>
      </c>
      <c r="D214" s="49">
        <f t="shared" si="34"/>
        <v>9502</v>
      </c>
      <c r="E214" s="49">
        <f t="shared" si="34"/>
        <v>13811</v>
      </c>
      <c r="F214" s="49">
        <f t="shared" si="34"/>
        <v>17514</v>
      </c>
      <c r="G214" s="49">
        <f t="shared" si="34"/>
        <v>1622</v>
      </c>
      <c r="H214" s="49">
        <f t="shared" si="34"/>
        <v>46140</v>
      </c>
    </row>
    <row r="215" spans="1:8" x14ac:dyDescent="0.3">
      <c r="A215" s="172"/>
      <c r="B215" s="50" t="s">
        <v>2</v>
      </c>
      <c r="C215" s="49">
        <f t="shared" ref="C215:H215" si="35">C200+C203+C206+C209+C212</f>
        <v>7223</v>
      </c>
      <c r="D215" s="49">
        <f t="shared" si="35"/>
        <v>18086</v>
      </c>
      <c r="E215" s="49">
        <f t="shared" si="35"/>
        <v>26557</v>
      </c>
      <c r="F215" s="49">
        <f t="shared" si="35"/>
        <v>33550</v>
      </c>
      <c r="G215" s="49">
        <f t="shared" si="35"/>
        <v>3118</v>
      </c>
      <c r="H215" s="49">
        <f t="shared" si="35"/>
        <v>88534</v>
      </c>
    </row>
    <row r="216" spans="1:8" x14ac:dyDescent="0.3">
      <c r="A216" s="173" t="s">
        <v>141</v>
      </c>
      <c r="B216" s="173"/>
      <c r="C216" s="173"/>
      <c r="D216" s="173"/>
      <c r="E216" s="173"/>
      <c r="F216" s="173"/>
      <c r="G216" s="7"/>
      <c r="H216" s="7"/>
    </row>
    <row r="219" spans="1:8" s="108" customFormat="1" ht="17.100000000000001" customHeight="1" x14ac:dyDescent="0.3">
      <c r="A219" s="174" t="s">
        <v>120</v>
      </c>
      <c r="B219" s="174"/>
      <c r="C219" s="174"/>
      <c r="D219" s="174"/>
      <c r="E219" s="174"/>
      <c r="F219" s="174"/>
      <c r="G219" s="174"/>
      <c r="H219" s="174"/>
    </row>
    <row r="220" spans="1:8" s="108" customFormat="1" ht="17.100000000000001" customHeight="1" x14ac:dyDescent="0.3">
      <c r="A220" s="174" t="s">
        <v>134</v>
      </c>
      <c r="B220" s="174"/>
      <c r="C220" s="174"/>
      <c r="D220" s="174"/>
      <c r="E220" s="174"/>
      <c r="F220" s="174"/>
      <c r="G220" s="174"/>
      <c r="H220" s="174"/>
    </row>
    <row r="221" spans="1:8" s="108" customFormat="1" ht="17.100000000000001" customHeight="1" x14ac:dyDescent="0.3">
      <c r="A221" s="110" t="s">
        <v>67</v>
      </c>
      <c r="B221" s="111"/>
      <c r="C221" s="111" t="s">
        <v>63</v>
      </c>
      <c r="D221" s="111" t="s">
        <v>64</v>
      </c>
      <c r="E221" s="111" t="s">
        <v>65</v>
      </c>
      <c r="F221" s="111" t="s">
        <v>66</v>
      </c>
      <c r="G221" s="111" t="s">
        <v>3</v>
      </c>
      <c r="H221" s="111" t="s">
        <v>4</v>
      </c>
    </row>
    <row r="222" spans="1:8" x14ac:dyDescent="0.3">
      <c r="A222" s="171" t="s">
        <v>26</v>
      </c>
      <c r="B222" s="4" t="s">
        <v>0</v>
      </c>
      <c r="C222" s="5">
        <v>4</v>
      </c>
      <c r="D222" s="5">
        <v>21</v>
      </c>
      <c r="E222" s="5">
        <v>67</v>
      </c>
      <c r="F222" s="5">
        <v>171</v>
      </c>
      <c r="G222" s="5">
        <v>9</v>
      </c>
      <c r="H222" s="6">
        <f>SUM(C222:G222)</f>
        <v>272</v>
      </c>
    </row>
    <row r="223" spans="1:8" x14ac:dyDescent="0.3">
      <c r="A223" s="171"/>
      <c r="B223" s="4" t="s">
        <v>1</v>
      </c>
      <c r="C223" s="5">
        <v>383</v>
      </c>
      <c r="D223" s="5">
        <v>1594</v>
      </c>
      <c r="E223" s="5">
        <v>5784</v>
      </c>
      <c r="F223" s="5">
        <v>6905</v>
      </c>
      <c r="G223" s="5">
        <v>219</v>
      </c>
      <c r="H223" s="6">
        <f t="shared" ref="H223:H236" si="36">SUM(C223:G223)</f>
        <v>14885</v>
      </c>
    </row>
    <row r="224" spans="1:8" x14ac:dyDescent="0.3">
      <c r="A224" s="171"/>
      <c r="B224" s="4" t="s">
        <v>2</v>
      </c>
      <c r="C224" s="5">
        <v>766</v>
      </c>
      <c r="D224" s="5">
        <v>3121</v>
      </c>
      <c r="E224" s="5">
        <v>11253</v>
      </c>
      <c r="F224" s="5">
        <v>13303</v>
      </c>
      <c r="G224" s="5">
        <v>445</v>
      </c>
      <c r="H224" s="6">
        <f t="shared" si="36"/>
        <v>28888</v>
      </c>
    </row>
    <row r="225" spans="1:8" x14ac:dyDescent="0.3">
      <c r="A225" s="170" t="s">
        <v>27</v>
      </c>
      <c r="B225" s="7" t="s">
        <v>0</v>
      </c>
      <c r="C225" s="8">
        <v>0</v>
      </c>
      <c r="D225" s="8">
        <v>2</v>
      </c>
      <c r="E225" s="8">
        <v>3</v>
      </c>
      <c r="F225" s="8">
        <v>2</v>
      </c>
      <c r="G225" s="8">
        <v>0</v>
      </c>
      <c r="H225" s="9">
        <f t="shared" si="36"/>
        <v>7</v>
      </c>
    </row>
    <row r="226" spans="1:8" x14ac:dyDescent="0.3">
      <c r="A226" s="170"/>
      <c r="B226" s="7" t="s">
        <v>1</v>
      </c>
      <c r="C226" s="8">
        <v>0</v>
      </c>
      <c r="D226" s="8">
        <v>27</v>
      </c>
      <c r="E226" s="8">
        <v>56</v>
      </c>
      <c r="F226" s="8">
        <v>42</v>
      </c>
      <c r="G226" s="8">
        <v>0</v>
      </c>
      <c r="H226" s="9">
        <f t="shared" si="36"/>
        <v>125</v>
      </c>
    </row>
    <row r="227" spans="1:8" x14ac:dyDescent="0.3">
      <c r="A227" s="170"/>
      <c r="B227" s="7" t="s">
        <v>2</v>
      </c>
      <c r="C227" s="8">
        <v>0</v>
      </c>
      <c r="D227" s="8">
        <v>61</v>
      </c>
      <c r="E227" s="8">
        <v>105</v>
      </c>
      <c r="F227" s="8">
        <v>81</v>
      </c>
      <c r="G227" s="8">
        <v>0</v>
      </c>
      <c r="H227" s="9">
        <f t="shared" si="36"/>
        <v>247</v>
      </c>
    </row>
    <row r="228" spans="1:8" x14ac:dyDescent="0.3">
      <c r="A228" s="171" t="s">
        <v>28</v>
      </c>
      <c r="B228" s="4" t="s">
        <v>0</v>
      </c>
      <c r="C228" s="5">
        <v>14</v>
      </c>
      <c r="D228" s="5">
        <v>52</v>
      </c>
      <c r="E228" s="5">
        <v>86</v>
      </c>
      <c r="F228" s="5">
        <v>184</v>
      </c>
      <c r="G228" s="5">
        <v>57</v>
      </c>
      <c r="H228" s="6">
        <f t="shared" si="36"/>
        <v>393</v>
      </c>
    </row>
    <row r="229" spans="1:8" x14ac:dyDescent="0.3">
      <c r="A229" s="171"/>
      <c r="B229" s="4" t="s">
        <v>1</v>
      </c>
      <c r="C229" s="5">
        <v>2868</v>
      </c>
      <c r="D229" s="5">
        <v>6662</v>
      </c>
      <c r="E229" s="5">
        <v>6185</v>
      </c>
      <c r="F229" s="5">
        <v>6363</v>
      </c>
      <c r="G229" s="5">
        <v>1202</v>
      </c>
      <c r="H229" s="6">
        <f t="shared" si="36"/>
        <v>23280</v>
      </c>
    </row>
    <row r="230" spans="1:8" x14ac:dyDescent="0.3">
      <c r="A230" s="171"/>
      <c r="B230" s="4" t="s">
        <v>2</v>
      </c>
      <c r="C230" s="5">
        <v>5514</v>
      </c>
      <c r="D230" s="5">
        <v>12402</v>
      </c>
      <c r="E230" s="5">
        <v>11778</v>
      </c>
      <c r="F230" s="5">
        <v>11968</v>
      </c>
      <c r="G230" s="5">
        <v>2283</v>
      </c>
      <c r="H230" s="6">
        <f t="shared" si="36"/>
        <v>43945</v>
      </c>
    </row>
    <row r="231" spans="1:8" x14ac:dyDescent="0.3">
      <c r="A231" s="170" t="s">
        <v>29</v>
      </c>
      <c r="B231" s="7" t="s">
        <v>0</v>
      </c>
      <c r="C231" s="8">
        <v>4</v>
      </c>
      <c r="D231" s="8">
        <v>13</v>
      </c>
      <c r="E231" s="8">
        <v>28</v>
      </c>
      <c r="F231" s="8">
        <v>91</v>
      </c>
      <c r="G231" s="8">
        <v>8</v>
      </c>
      <c r="H231" s="9">
        <f t="shared" si="36"/>
        <v>144</v>
      </c>
    </row>
    <row r="232" spans="1:8" x14ac:dyDescent="0.3">
      <c r="A232" s="170"/>
      <c r="B232" s="7" t="s">
        <v>1</v>
      </c>
      <c r="C232" s="8">
        <v>328</v>
      </c>
      <c r="D232" s="8">
        <v>1108</v>
      </c>
      <c r="E232" s="8">
        <v>1111</v>
      </c>
      <c r="F232" s="8">
        <v>2564</v>
      </c>
      <c r="G232" s="8">
        <v>104</v>
      </c>
      <c r="H232" s="9">
        <f t="shared" si="36"/>
        <v>5215</v>
      </c>
    </row>
    <row r="233" spans="1:8" x14ac:dyDescent="0.3">
      <c r="A233" s="170"/>
      <c r="B233" s="7" t="s">
        <v>2</v>
      </c>
      <c r="C233" s="8">
        <v>719</v>
      </c>
      <c r="D233" s="8">
        <v>2196</v>
      </c>
      <c r="E233" s="8">
        <v>2130</v>
      </c>
      <c r="F233" s="8">
        <v>5008</v>
      </c>
      <c r="G233" s="8">
        <v>204</v>
      </c>
      <c r="H233" s="9">
        <f t="shared" si="36"/>
        <v>10257</v>
      </c>
    </row>
    <row r="234" spans="1:8" x14ac:dyDescent="0.3">
      <c r="A234" s="171" t="s">
        <v>30</v>
      </c>
      <c r="B234" s="4" t="s">
        <v>0</v>
      </c>
      <c r="C234" s="5">
        <v>1</v>
      </c>
      <c r="D234" s="5">
        <v>8</v>
      </c>
      <c r="E234" s="5">
        <v>19</v>
      </c>
      <c r="F234" s="5">
        <v>66</v>
      </c>
      <c r="G234" s="5">
        <v>4</v>
      </c>
      <c r="H234" s="6">
        <f t="shared" si="36"/>
        <v>98</v>
      </c>
    </row>
    <row r="235" spans="1:8" x14ac:dyDescent="0.3">
      <c r="A235" s="171"/>
      <c r="B235" s="4" t="s">
        <v>1</v>
      </c>
      <c r="C235" s="5">
        <v>102</v>
      </c>
      <c r="D235" s="5">
        <v>344</v>
      </c>
      <c r="E235" s="5">
        <v>666</v>
      </c>
      <c r="F235" s="5">
        <v>1609</v>
      </c>
      <c r="G235" s="5">
        <v>83</v>
      </c>
      <c r="H235" s="6">
        <f t="shared" si="36"/>
        <v>2804</v>
      </c>
    </row>
    <row r="236" spans="1:8" x14ac:dyDescent="0.3">
      <c r="A236" s="171"/>
      <c r="B236" s="4" t="s">
        <v>2</v>
      </c>
      <c r="C236" s="5">
        <v>204</v>
      </c>
      <c r="D236" s="5">
        <v>712</v>
      </c>
      <c r="E236" s="5">
        <v>1275</v>
      </c>
      <c r="F236" s="5">
        <v>3107</v>
      </c>
      <c r="G236" s="5">
        <v>158</v>
      </c>
      <c r="H236" s="6">
        <f t="shared" si="36"/>
        <v>5456</v>
      </c>
    </row>
    <row r="237" spans="1:8" x14ac:dyDescent="0.3">
      <c r="A237" s="172" t="s">
        <v>4</v>
      </c>
      <c r="B237" s="50" t="s">
        <v>0</v>
      </c>
      <c r="C237" s="49">
        <f>C222+C225+C228+C231+C234</f>
        <v>23</v>
      </c>
      <c r="D237" s="49">
        <f t="shared" ref="D237:H237" si="37">D222+D225+D228+D231+D234</f>
        <v>96</v>
      </c>
      <c r="E237" s="49">
        <f t="shared" si="37"/>
        <v>203</v>
      </c>
      <c r="F237" s="49">
        <f t="shared" si="37"/>
        <v>514</v>
      </c>
      <c r="G237" s="49">
        <f t="shared" si="37"/>
        <v>78</v>
      </c>
      <c r="H237" s="49">
        <f t="shared" si="37"/>
        <v>914</v>
      </c>
    </row>
    <row r="238" spans="1:8" x14ac:dyDescent="0.3">
      <c r="A238" s="172"/>
      <c r="B238" s="50" t="s">
        <v>1</v>
      </c>
      <c r="C238" s="49">
        <f t="shared" ref="C238:H238" si="38">C223+C226+C229+C232+C235</f>
        <v>3681</v>
      </c>
      <c r="D238" s="49">
        <f t="shared" si="38"/>
        <v>9735</v>
      </c>
      <c r="E238" s="49">
        <f t="shared" si="38"/>
        <v>13802</v>
      </c>
      <c r="F238" s="49">
        <f t="shared" si="38"/>
        <v>17483</v>
      </c>
      <c r="G238" s="49">
        <f t="shared" si="38"/>
        <v>1608</v>
      </c>
      <c r="H238" s="49">
        <f t="shared" si="38"/>
        <v>46309</v>
      </c>
    </row>
    <row r="239" spans="1:8" x14ac:dyDescent="0.3">
      <c r="A239" s="172"/>
      <c r="B239" s="50" t="s">
        <v>2</v>
      </c>
      <c r="C239" s="49">
        <f t="shared" ref="C239:H239" si="39">C224+C227+C230+C233+C236</f>
        <v>7203</v>
      </c>
      <c r="D239" s="49">
        <f t="shared" si="39"/>
        <v>18492</v>
      </c>
      <c r="E239" s="49">
        <f t="shared" si="39"/>
        <v>26541</v>
      </c>
      <c r="F239" s="49">
        <f t="shared" si="39"/>
        <v>33467</v>
      </c>
      <c r="G239" s="49">
        <f t="shared" si="39"/>
        <v>3090</v>
      </c>
      <c r="H239" s="49">
        <f t="shared" si="39"/>
        <v>88793</v>
      </c>
    </row>
    <row r="240" spans="1:8" x14ac:dyDescent="0.3">
      <c r="A240" s="173" t="s">
        <v>141</v>
      </c>
      <c r="B240" s="173"/>
      <c r="C240" s="173"/>
      <c r="D240" s="173"/>
      <c r="E240" s="173"/>
      <c r="F240" s="173"/>
      <c r="G240" s="7"/>
      <c r="H240" s="7"/>
    </row>
    <row r="243" spans="1:8" s="108" customFormat="1" ht="17.100000000000001" customHeight="1" x14ac:dyDescent="0.3">
      <c r="A243" s="174" t="s">
        <v>120</v>
      </c>
      <c r="B243" s="174"/>
      <c r="C243" s="174"/>
      <c r="D243" s="174"/>
      <c r="E243" s="174"/>
      <c r="F243" s="174"/>
      <c r="G243" s="174"/>
      <c r="H243" s="174"/>
    </row>
    <row r="244" spans="1:8" s="108" customFormat="1" ht="17.100000000000001" customHeight="1" x14ac:dyDescent="0.3">
      <c r="A244" s="174" t="s">
        <v>135</v>
      </c>
      <c r="B244" s="174"/>
      <c r="C244" s="174"/>
      <c r="D244" s="174"/>
      <c r="E244" s="174"/>
      <c r="F244" s="174"/>
      <c r="G244" s="174"/>
      <c r="H244" s="174"/>
    </row>
    <row r="245" spans="1:8" s="108" customFormat="1" ht="17.100000000000001" customHeight="1" x14ac:dyDescent="0.3">
      <c r="A245" s="110" t="s">
        <v>67</v>
      </c>
      <c r="B245" s="111"/>
      <c r="C245" s="111" t="s">
        <v>63</v>
      </c>
      <c r="D245" s="111" t="s">
        <v>64</v>
      </c>
      <c r="E245" s="111" t="s">
        <v>65</v>
      </c>
      <c r="F245" s="111" t="s">
        <v>66</v>
      </c>
      <c r="G245" s="111" t="s">
        <v>3</v>
      </c>
      <c r="H245" s="111" t="s">
        <v>4</v>
      </c>
    </row>
    <row r="246" spans="1:8" x14ac:dyDescent="0.3">
      <c r="A246" s="171" t="s">
        <v>26</v>
      </c>
      <c r="B246" s="4" t="s">
        <v>0</v>
      </c>
      <c r="C246" s="5">
        <v>4</v>
      </c>
      <c r="D246" s="5">
        <v>23</v>
      </c>
      <c r="E246" s="5">
        <v>66</v>
      </c>
      <c r="F246" s="5">
        <v>169</v>
      </c>
      <c r="G246" s="5">
        <v>10</v>
      </c>
      <c r="H246" s="6">
        <f>SUM(C246:G246)</f>
        <v>272</v>
      </c>
    </row>
    <row r="247" spans="1:8" x14ac:dyDescent="0.3">
      <c r="A247" s="171"/>
      <c r="B247" s="4" t="s">
        <v>1</v>
      </c>
      <c r="C247" s="5">
        <v>383</v>
      </c>
      <c r="D247" s="5">
        <v>2048</v>
      </c>
      <c r="E247" s="5">
        <v>5605</v>
      </c>
      <c r="F247" s="5">
        <v>6792</v>
      </c>
      <c r="G247" s="5">
        <v>264</v>
      </c>
      <c r="H247" s="6">
        <f t="shared" ref="H247:H260" si="40">SUM(C247:G247)</f>
        <v>15092</v>
      </c>
    </row>
    <row r="248" spans="1:8" x14ac:dyDescent="0.3">
      <c r="A248" s="171"/>
      <c r="B248" s="4" t="s">
        <v>2</v>
      </c>
      <c r="C248" s="5">
        <v>766</v>
      </c>
      <c r="D248" s="5">
        <v>4061</v>
      </c>
      <c r="E248" s="5">
        <v>10882</v>
      </c>
      <c r="F248" s="5">
        <v>13067</v>
      </c>
      <c r="G248" s="5">
        <v>527</v>
      </c>
      <c r="H248" s="6">
        <f t="shared" si="40"/>
        <v>29303</v>
      </c>
    </row>
    <row r="249" spans="1:8" x14ac:dyDescent="0.3">
      <c r="A249" s="170" t="s">
        <v>27</v>
      </c>
      <c r="B249" s="7" t="s">
        <v>0</v>
      </c>
      <c r="C249" s="8">
        <v>0</v>
      </c>
      <c r="D249" s="8">
        <v>2</v>
      </c>
      <c r="E249" s="8">
        <v>3</v>
      </c>
      <c r="F249" s="8">
        <v>2</v>
      </c>
      <c r="G249" s="8">
        <v>0</v>
      </c>
      <c r="H249" s="9">
        <f t="shared" si="40"/>
        <v>7</v>
      </c>
    </row>
    <row r="250" spans="1:8" x14ac:dyDescent="0.3">
      <c r="A250" s="170"/>
      <c r="B250" s="7" t="s">
        <v>1</v>
      </c>
      <c r="C250" s="8">
        <v>0</v>
      </c>
      <c r="D250" s="8">
        <v>27</v>
      </c>
      <c r="E250" s="8">
        <v>56</v>
      </c>
      <c r="F250" s="8">
        <v>42</v>
      </c>
      <c r="G250" s="8">
        <v>0</v>
      </c>
      <c r="H250" s="9">
        <f t="shared" si="40"/>
        <v>125</v>
      </c>
    </row>
    <row r="251" spans="1:8" x14ac:dyDescent="0.3">
      <c r="A251" s="170"/>
      <c r="B251" s="7" t="s">
        <v>2</v>
      </c>
      <c r="C251" s="8">
        <v>0</v>
      </c>
      <c r="D251" s="8">
        <v>61</v>
      </c>
      <c r="E251" s="8">
        <v>105</v>
      </c>
      <c r="F251" s="8">
        <v>81</v>
      </c>
      <c r="G251" s="8">
        <v>0</v>
      </c>
      <c r="H251" s="9">
        <f t="shared" si="40"/>
        <v>247</v>
      </c>
    </row>
    <row r="252" spans="1:8" x14ac:dyDescent="0.3">
      <c r="A252" s="171" t="s">
        <v>28</v>
      </c>
      <c r="B252" s="4" t="s">
        <v>0</v>
      </c>
      <c r="C252" s="5">
        <v>14</v>
      </c>
      <c r="D252" s="5">
        <v>55</v>
      </c>
      <c r="E252" s="5">
        <v>89</v>
      </c>
      <c r="F252" s="5">
        <v>189</v>
      </c>
      <c r="G252" s="5">
        <v>60</v>
      </c>
      <c r="H252" s="6">
        <f t="shared" si="40"/>
        <v>407</v>
      </c>
    </row>
    <row r="253" spans="1:8" x14ac:dyDescent="0.3">
      <c r="A253" s="171"/>
      <c r="B253" s="4" t="s">
        <v>1</v>
      </c>
      <c r="C253" s="5">
        <v>2833</v>
      </c>
      <c r="D253" s="5">
        <v>6988</v>
      </c>
      <c r="E253" s="5">
        <v>5493</v>
      </c>
      <c r="F253" s="5">
        <v>6476</v>
      </c>
      <c r="G253" s="5">
        <v>1241</v>
      </c>
      <c r="H253" s="6">
        <f t="shared" si="40"/>
        <v>23031</v>
      </c>
    </row>
    <row r="254" spans="1:8" x14ac:dyDescent="0.3">
      <c r="A254" s="171"/>
      <c r="B254" s="4" t="s">
        <v>2</v>
      </c>
      <c r="C254" s="5">
        <v>5397</v>
      </c>
      <c r="D254" s="5">
        <v>12992</v>
      </c>
      <c r="E254" s="5">
        <v>10403</v>
      </c>
      <c r="F254" s="5">
        <v>12192</v>
      </c>
      <c r="G254" s="5">
        <v>2400</v>
      </c>
      <c r="H254" s="6">
        <f t="shared" si="40"/>
        <v>43384</v>
      </c>
    </row>
    <row r="255" spans="1:8" x14ac:dyDescent="0.3">
      <c r="A255" s="170" t="s">
        <v>29</v>
      </c>
      <c r="B255" s="7" t="s">
        <v>0</v>
      </c>
      <c r="C255" s="8">
        <v>3</v>
      </c>
      <c r="D255" s="8">
        <v>13</v>
      </c>
      <c r="E255" s="8">
        <v>27</v>
      </c>
      <c r="F255" s="8">
        <v>90</v>
      </c>
      <c r="G255" s="8">
        <v>8</v>
      </c>
      <c r="H255" s="9">
        <f t="shared" si="40"/>
        <v>141</v>
      </c>
    </row>
    <row r="256" spans="1:8" x14ac:dyDescent="0.3">
      <c r="A256" s="170"/>
      <c r="B256" s="7" t="s">
        <v>1</v>
      </c>
      <c r="C256" s="8">
        <v>162</v>
      </c>
      <c r="D256" s="8">
        <v>1479</v>
      </c>
      <c r="E256" s="8">
        <v>1015</v>
      </c>
      <c r="F256" s="8">
        <v>2530</v>
      </c>
      <c r="G256" s="8">
        <v>111</v>
      </c>
      <c r="H256" s="9">
        <f t="shared" si="40"/>
        <v>5297</v>
      </c>
    </row>
    <row r="257" spans="1:8" x14ac:dyDescent="0.3">
      <c r="A257" s="170"/>
      <c r="B257" s="7" t="s">
        <v>2</v>
      </c>
      <c r="C257" s="8">
        <v>347</v>
      </c>
      <c r="D257" s="8">
        <v>2975</v>
      </c>
      <c r="E257" s="8">
        <v>1927</v>
      </c>
      <c r="F257" s="8">
        <v>4939</v>
      </c>
      <c r="G257" s="8">
        <v>213</v>
      </c>
      <c r="H257" s="9">
        <f t="shared" si="40"/>
        <v>10401</v>
      </c>
    </row>
    <row r="258" spans="1:8" x14ac:dyDescent="0.3">
      <c r="A258" s="171" t="s">
        <v>30</v>
      </c>
      <c r="B258" s="4" t="s">
        <v>0</v>
      </c>
      <c r="C258" s="5">
        <v>1</v>
      </c>
      <c r="D258" s="5">
        <v>7</v>
      </c>
      <c r="E258" s="5">
        <v>14</v>
      </c>
      <c r="F258" s="5">
        <v>68</v>
      </c>
      <c r="G258" s="5">
        <v>5</v>
      </c>
      <c r="H258" s="6">
        <f t="shared" si="40"/>
        <v>95</v>
      </c>
    </row>
    <row r="259" spans="1:8" x14ac:dyDescent="0.3">
      <c r="A259" s="171"/>
      <c r="B259" s="4" t="s">
        <v>1</v>
      </c>
      <c r="C259" s="5">
        <v>102</v>
      </c>
      <c r="D259" s="5">
        <v>339</v>
      </c>
      <c r="E259" s="5">
        <v>518</v>
      </c>
      <c r="F259" s="5">
        <v>1593</v>
      </c>
      <c r="G259" s="5">
        <v>92</v>
      </c>
      <c r="H259" s="6">
        <f t="shared" si="40"/>
        <v>2644</v>
      </c>
    </row>
    <row r="260" spans="1:8" x14ac:dyDescent="0.3">
      <c r="A260" s="171"/>
      <c r="B260" s="4" t="s">
        <v>2</v>
      </c>
      <c r="C260" s="5">
        <v>204</v>
      </c>
      <c r="D260" s="5">
        <v>698</v>
      </c>
      <c r="E260" s="5">
        <v>1007</v>
      </c>
      <c r="F260" s="5">
        <v>3061</v>
      </c>
      <c r="G260" s="5">
        <v>172</v>
      </c>
      <c r="H260" s="6">
        <f t="shared" si="40"/>
        <v>5142</v>
      </c>
    </row>
    <row r="261" spans="1:8" x14ac:dyDescent="0.3">
      <c r="A261" s="172" t="s">
        <v>4</v>
      </c>
      <c r="B261" s="50" t="s">
        <v>0</v>
      </c>
      <c r="C261" s="49">
        <f>C246+C249+C252+C255+C258</f>
        <v>22</v>
      </c>
      <c r="D261" s="49">
        <f t="shared" ref="D261:H261" si="41">D246+D249+D252+D255+D258</f>
        <v>100</v>
      </c>
      <c r="E261" s="49">
        <f t="shared" si="41"/>
        <v>199</v>
      </c>
      <c r="F261" s="49">
        <f t="shared" si="41"/>
        <v>518</v>
      </c>
      <c r="G261" s="49">
        <f t="shared" si="41"/>
        <v>83</v>
      </c>
      <c r="H261" s="49">
        <f t="shared" si="41"/>
        <v>922</v>
      </c>
    </row>
    <row r="262" spans="1:8" x14ac:dyDescent="0.3">
      <c r="A262" s="172"/>
      <c r="B262" s="50" t="s">
        <v>1</v>
      </c>
      <c r="C262" s="49">
        <f t="shared" ref="C262:H262" si="42">C247+C250+C253+C256+C259</f>
        <v>3480</v>
      </c>
      <c r="D262" s="49">
        <f t="shared" si="42"/>
        <v>10881</v>
      </c>
      <c r="E262" s="49">
        <f t="shared" si="42"/>
        <v>12687</v>
      </c>
      <c r="F262" s="49">
        <f t="shared" si="42"/>
        <v>17433</v>
      </c>
      <c r="G262" s="49">
        <f t="shared" si="42"/>
        <v>1708</v>
      </c>
      <c r="H262" s="49">
        <f t="shared" si="42"/>
        <v>46189</v>
      </c>
    </row>
    <row r="263" spans="1:8" x14ac:dyDescent="0.3">
      <c r="A263" s="172"/>
      <c r="B263" s="50" t="s">
        <v>2</v>
      </c>
      <c r="C263" s="49">
        <f t="shared" ref="C263:H263" si="43">C248+C251+C254+C257+C260</f>
        <v>6714</v>
      </c>
      <c r="D263" s="49">
        <f t="shared" si="43"/>
        <v>20787</v>
      </c>
      <c r="E263" s="49">
        <f t="shared" si="43"/>
        <v>24324</v>
      </c>
      <c r="F263" s="49">
        <f t="shared" si="43"/>
        <v>33340</v>
      </c>
      <c r="G263" s="49">
        <f t="shared" si="43"/>
        <v>3312</v>
      </c>
      <c r="H263" s="49">
        <f t="shared" si="43"/>
        <v>88477</v>
      </c>
    </row>
    <row r="264" spans="1:8" x14ac:dyDescent="0.3">
      <c r="A264" s="173" t="s">
        <v>141</v>
      </c>
      <c r="B264" s="173"/>
      <c r="C264" s="173"/>
      <c r="D264" s="173"/>
      <c r="E264" s="173"/>
      <c r="F264" s="173"/>
      <c r="G264" s="7"/>
      <c r="H264" s="7"/>
    </row>
  </sheetData>
  <mergeCells count="99">
    <mergeCell ref="A15:A17"/>
    <mergeCell ref="A18:A20"/>
    <mergeCell ref="A21:A23"/>
    <mergeCell ref="A24:F24"/>
    <mergeCell ref="A3:H3"/>
    <mergeCell ref="A4:H4"/>
    <mergeCell ref="A6:A8"/>
    <mergeCell ref="A9:A11"/>
    <mergeCell ref="A12:A14"/>
    <mergeCell ref="A39:A41"/>
    <mergeCell ref="A42:A44"/>
    <mergeCell ref="A45:A47"/>
    <mergeCell ref="A48:F48"/>
    <mergeCell ref="A27:H27"/>
    <mergeCell ref="A28:H28"/>
    <mergeCell ref="A30:A32"/>
    <mergeCell ref="A33:A35"/>
    <mergeCell ref="A36:A38"/>
    <mergeCell ref="A192:F192"/>
    <mergeCell ref="A216:F216"/>
    <mergeCell ref="A124:H124"/>
    <mergeCell ref="A123:H123"/>
    <mergeCell ref="A153:A155"/>
    <mergeCell ref="A171:H171"/>
    <mergeCell ref="A172:H172"/>
    <mergeCell ref="A186:A188"/>
    <mergeCell ref="A183:A185"/>
    <mergeCell ref="A174:A176"/>
    <mergeCell ref="A177:A179"/>
    <mergeCell ref="A180:A182"/>
    <mergeCell ref="A189:A191"/>
    <mergeCell ref="A129:A131"/>
    <mergeCell ref="A132:A134"/>
    <mergeCell ref="A141:A143"/>
    <mergeCell ref="A264:F264"/>
    <mergeCell ref="A87:A89"/>
    <mergeCell ref="A90:A92"/>
    <mergeCell ref="A93:A95"/>
    <mergeCell ref="A96:F96"/>
    <mergeCell ref="A99:H99"/>
    <mergeCell ref="A100:H100"/>
    <mergeCell ref="A102:A104"/>
    <mergeCell ref="A105:A107"/>
    <mergeCell ref="A108:A110"/>
    <mergeCell ref="A111:A113"/>
    <mergeCell ref="A114:A116"/>
    <mergeCell ref="A117:A119"/>
    <mergeCell ref="A138:A140"/>
    <mergeCell ref="A220:H220"/>
    <mergeCell ref="A120:F120"/>
    <mergeCell ref="A168:F168"/>
    <mergeCell ref="A159:A161"/>
    <mergeCell ref="A162:A164"/>
    <mergeCell ref="A165:A167"/>
    <mergeCell ref="A75:H75"/>
    <mergeCell ref="A76:H76"/>
    <mergeCell ref="A78:A80"/>
    <mergeCell ref="A81:A83"/>
    <mergeCell ref="A84:A86"/>
    <mergeCell ref="A126:A128"/>
    <mergeCell ref="A147:H147"/>
    <mergeCell ref="A148:H148"/>
    <mergeCell ref="A156:A158"/>
    <mergeCell ref="A135:A137"/>
    <mergeCell ref="A150:A152"/>
    <mergeCell ref="A144:F144"/>
    <mergeCell ref="A261:A263"/>
    <mergeCell ref="A213:A215"/>
    <mergeCell ref="A195:H195"/>
    <mergeCell ref="A196:H196"/>
    <mergeCell ref="A219:H219"/>
    <mergeCell ref="A252:A254"/>
    <mergeCell ref="A210:A212"/>
    <mergeCell ref="A243:H243"/>
    <mergeCell ref="A244:H244"/>
    <mergeCell ref="A237:A239"/>
    <mergeCell ref="A246:A248"/>
    <mergeCell ref="A249:A251"/>
    <mergeCell ref="A222:A224"/>
    <mergeCell ref="A198:A200"/>
    <mergeCell ref="A201:A203"/>
    <mergeCell ref="A204:A206"/>
    <mergeCell ref="A258:A260"/>
    <mergeCell ref="A225:A227"/>
    <mergeCell ref="A228:A230"/>
    <mergeCell ref="A207:A209"/>
    <mergeCell ref="A231:A233"/>
    <mergeCell ref="A255:A257"/>
    <mergeCell ref="A234:A236"/>
    <mergeCell ref="A240:F240"/>
    <mergeCell ref="A63:A65"/>
    <mergeCell ref="A66:A68"/>
    <mergeCell ref="A69:A71"/>
    <mergeCell ref="A72:F72"/>
    <mergeCell ref="A51:H51"/>
    <mergeCell ref="A52:H52"/>
    <mergeCell ref="A54:A56"/>
    <mergeCell ref="A57:A59"/>
    <mergeCell ref="A60:A6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E504C-47F8-4D84-927B-6C1755DB74DC}">
  <sheetPr>
    <tabColor theme="5" tint="-0.249977111117893"/>
  </sheetPr>
  <dimension ref="A3:H72"/>
  <sheetViews>
    <sheetView showGridLines="0" zoomScaleNormal="100" workbookViewId="0">
      <selection activeCell="C6" sqref="C6:F20"/>
    </sheetView>
  </sheetViews>
  <sheetFormatPr defaultRowHeight="14.4" x14ac:dyDescent="0.3"/>
  <cols>
    <col min="1" max="1" width="15" customWidth="1"/>
    <col min="2" max="2" width="12" customWidth="1"/>
    <col min="3" max="7" width="7.33203125" customWidth="1"/>
  </cols>
  <sheetData>
    <row r="3" spans="1:7" x14ac:dyDescent="0.3">
      <c r="A3" s="176" t="s">
        <v>122</v>
      </c>
      <c r="B3" s="176"/>
      <c r="C3" s="176"/>
      <c r="D3" s="176"/>
      <c r="E3" s="176"/>
      <c r="F3" s="176"/>
      <c r="G3" s="176"/>
    </row>
    <row r="4" spans="1:7" x14ac:dyDescent="0.3">
      <c r="A4" s="176" t="s">
        <v>144</v>
      </c>
      <c r="B4" s="176"/>
      <c r="C4" s="176"/>
      <c r="D4" s="176"/>
      <c r="E4" s="176"/>
      <c r="F4" s="176"/>
      <c r="G4" s="176"/>
    </row>
    <row r="5" spans="1:7" x14ac:dyDescent="0.3">
      <c r="A5" s="125" t="s">
        <v>137</v>
      </c>
      <c r="B5" s="48"/>
      <c r="C5" s="48" t="s">
        <v>96</v>
      </c>
      <c r="D5" s="48" t="s">
        <v>97</v>
      </c>
      <c r="E5" s="48" t="s">
        <v>98</v>
      </c>
      <c r="F5" s="48" t="s">
        <v>99</v>
      </c>
      <c r="G5" s="48" t="s">
        <v>4</v>
      </c>
    </row>
    <row r="6" spans="1:7" x14ac:dyDescent="0.3">
      <c r="A6" s="170" t="s">
        <v>28</v>
      </c>
      <c r="B6" s="12" t="s">
        <v>0</v>
      </c>
      <c r="C6" s="121">
        <v>71</v>
      </c>
      <c r="D6" s="121">
        <v>276</v>
      </c>
      <c r="E6" s="121">
        <v>636</v>
      </c>
      <c r="F6" s="121">
        <v>642</v>
      </c>
      <c r="G6" s="122">
        <f>SUM(C6:F6)</f>
        <v>1625</v>
      </c>
    </row>
    <row r="7" spans="1:7" x14ac:dyDescent="0.3">
      <c r="A7" s="170"/>
      <c r="B7" s="12" t="s">
        <v>1</v>
      </c>
      <c r="C7" s="121">
        <v>494</v>
      </c>
      <c r="D7" s="121">
        <v>1476</v>
      </c>
      <c r="E7" s="121">
        <v>3363</v>
      </c>
      <c r="F7" s="121">
        <v>2900</v>
      </c>
      <c r="G7" s="122">
        <f>SUM(C7:F7)</f>
        <v>8233</v>
      </c>
    </row>
    <row r="8" spans="1:7" x14ac:dyDescent="0.3">
      <c r="A8" s="170"/>
      <c r="B8" s="12" t="s">
        <v>2</v>
      </c>
      <c r="C8" s="121">
        <v>1333</v>
      </c>
      <c r="D8" s="121">
        <v>4058</v>
      </c>
      <c r="E8" s="121">
        <v>8709</v>
      </c>
      <c r="F8" s="121">
        <v>7536</v>
      </c>
      <c r="G8" s="122">
        <f>SUM(C8:F8)</f>
        <v>21636</v>
      </c>
    </row>
    <row r="9" spans="1:7" x14ac:dyDescent="0.3">
      <c r="A9" s="171" t="s">
        <v>26</v>
      </c>
      <c r="B9" s="10" t="s">
        <v>0</v>
      </c>
      <c r="C9" s="123">
        <v>54</v>
      </c>
      <c r="D9" s="123">
        <v>183</v>
      </c>
      <c r="E9" s="123">
        <v>481</v>
      </c>
      <c r="F9" s="123">
        <v>289</v>
      </c>
      <c r="G9" s="124">
        <f t="shared" ref="G9:G11" si="0">SUM(C9:F9)</f>
        <v>1007</v>
      </c>
    </row>
    <row r="10" spans="1:7" x14ac:dyDescent="0.3">
      <c r="A10" s="171"/>
      <c r="B10" s="10" t="s">
        <v>1</v>
      </c>
      <c r="C10" s="123">
        <v>557</v>
      </c>
      <c r="D10" s="123">
        <v>1630</v>
      </c>
      <c r="E10" s="123">
        <v>3480</v>
      </c>
      <c r="F10" s="123">
        <v>1912</v>
      </c>
      <c r="G10" s="124">
        <f t="shared" si="0"/>
        <v>7579</v>
      </c>
    </row>
    <row r="11" spans="1:7" x14ac:dyDescent="0.3">
      <c r="A11" s="171"/>
      <c r="B11" s="10" t="s">
        <v>2</v>
      </c>
      <c r="C11" s="123">
        <v>1306</v>
      </c>
      <c r="D11" s="123">
        <v>3643</v>
      </c>
      <c r="E11" s="123">
        <v>7587</v>
      </c>
      <c r="F11" s="123">
        <v>4051</v>
      </c>
      <c r="G11" s="124">
        <f t="shared" si="0"/>
        <v>16587</v>
      </c>
    </row>
    <row r="12" spans="1:7" x14ac:dyDescent="0.3">
      <c r="A12" s="170" t="s">
        <v>31</v>
      </c>
      <c r="B12" s="12" t="s">
        <v>0</v>
      </c>
      <c r="C12" s="121">
        <v>15</v>
      </c>
      <c r="D12" s="121">
        <v>150</v>
      </c>
      <c r="E12" s="121">
        <v>498</v>
      </c>
      <c r="F12" s="121">
        <v>118</v>
      </c>
      <c r="G12" s="122">
        <f>SUM(C12:F12)</f>
        <v>781</v>
      </c>
    </row>
    <row r="13" spans="1:7" x14ac:dyDescent="0.3">
      <c r="A13" s="170"/>
      <c r="B13" s="12" t="s">
        <v>1</v>
      </c>
      <c r="C13" s="121">
        <v>131</v>
      </c>
      <c r="D13" s="121">
        <v>1263</v>
      </c>
      <c r="E13" s="121">
        <v>3208</v>
      </c>
      <c r="F13" s="121">
        <v>713</v>
      </c>
      <c r="G13" s="122">
        <f t="shared" ref="G13:G14" si="1">SUM(C13:F13)</f>
        <v>5315</v>
      </c>
    </row>
    <row r="14" spans="1:7" x14ac:dyDescent="0.3">
      <c r="A14" s="170"/>
      <c r="B14" s="12" t="s">
        <v>2</v>
      </c>
      <c r="C14" s="121">
        <v>301</v>
      </c>
      <c r="D14" s="121">
        <v>3061</v>
      </c>
      <c r="E14" s="121">
        <v>7539</v>
      </c>
      <c r="F14" s="121">
        <v>1651</v>
      </c>
      <c r="G14" s="122">
        <f t="shared" si="1"/>
        <v>12552</v>
      </c>
    </row>
    <row r="15" spans="1:7" x14ac:dyDescent="0.3">
      <c r="A15" s="171" t="s">
        <v>30</v>
      </c>
      <c r="B15" s="10" t="s">
        <v>0</v>
      </c>
      <c r="C15" s="123">
        <v>17</v>
      </c>
      <c r="D15" s="123">
        <v>178</v>
      </c>
      <c r="E15" s="123">
        <v>371</v>
      </c>
      <c r="F15" s="123">
        <v>147</v>
      </c>
      <c r="G15" s="124">
        <f>SUM(C15:F15)</f>
        <v>713</v>
      </c>
    </row>
    <row r="16" spans="1:7" x14ac:dyDescent="0.3">
      <c r="A16" s="171"/>
      <c r="B16" s="10" t="s">
        <v>1</v>
      </c>
      <c r="C16" s="123">
        <v>138</v>
      </c>
      <c r="D16" s="123">
        <v>1271</v>
      </c>
      <c r="E16" s="123">
        <v>2049</v>
      </c>
      <c r="F16" s="123">
        <v>715</v>
      </c>
      <c r="G16" s="124">
        <f t="shared" ref="G16:G17" si="2">SUM(C16:F16)</f>
        <v>4173</v>
      </c>
    </row>
    <row r="17" spans="1:7" x14ac:dyDescent="0.3">
      <c r="A17" s="171"/>
      <c r="B17" s="10" t="s">
        <v>2</v>
      </c>
      <c r="C17" s="123">
        <v>356</v>
      </c>
      <c r="D17" s="123">
        <v>3320</v>
      </c>
      <c r="E17" s="123">
        <v>4711</v>
      </c>
      <c r="F17" s="123">
        <v>1619</v>
      </c>
      <c r="G17" s="124">
        <f t="shared" si="2"/>
        <v>10006</v>
      </c>
    </row>
    <row r="18" spans="1:7" x14ac:dyDescent="0.3">
      <c r="A18" s="170" t="s">
        <v>27</v>
      </c>
      <c r="B18" s="12" t="s">
        <v>0</v>
      </c>
      <c r="C18" s="121">
        <v>0</v>
      </c>
      <c r="D18" s="121">
        <v>25</v>
      </c>
      <c r="E18" s="121">
        <v>77</v>
      </c>
      <c r="F18" s="121">
        <v>26</v>
      </c>
      <c r="G18" s="122">
        <f>SUM(C18:F18)</f>
        <v>128</v>
      </c>
    </row>
    <row r="19" spans="1:7" x14ac:dyDescent="0.3">
      <c r="A19" s="170"/>
      <c r="B19" s="12" t="s">
        <v>1</v>
      </c>
      <c r="C19" s="121">
        <v>0</v>
      </c>
      <c r="D19" s="121">
        <v>127</v>
      </c>
      <c r="E19" s="121">
        <v>298</v>
      </c>
      <c r="F19" s="121">
        <v>91</v>
      </c>
      <c r="G19" s="122">
        <f>SUM(C19:F19)</f>
        <v>516</v>
      </c>
    </row>
    <row r="20" spans="1:7" x14ac:dyDescent="0.3">
      <c r="A20" s="170"/>
      <c r="B20" s="12" t="s">
        <v>2</v>
      </c>
      <c r="C20" s="121">
        <v>0</v>
      </c>
      <c r="D20" s="121">
        <v>329</v>
      </c>
      <c r="E20" s="121">
        <v>804</v>
      </c>
      <c r="F20" s="121">
        <v>210</v>
      </c>
      <c r="G20" s="122">
        <f>SUM(C20:F20)</f>
        <v>1343</v>
      </c>
    </row>
    <row r="21" spans="1:7" x14ac:dyDescent="0.3">
      <c r="A21" s="175" t="s">
        <v>4</v>
      </c>
      <c r="B21" s="53" t="s">
        <v>0</v>
      </c>
      <c r="C21" s="113">
        <f t="shared" ref="C21:G21" si="3">C9+C18+C6+C12+C15</f>
        <v>157</v>
      </c>
      <c r="D21" s="113">
        <f t="shared" si="3"/>
        <v>812</v>
      </c>
      <c r="E21" s="113">
        <f t="shared" si="3"/>
        <v>2063</v>
      </c>
      <c r="F21" s="113">
        <f t="shared" si="3"/>
        <v>1222</v>
      </c>
      <c r="G21" s="113">
        <f t="shared" si="3"/>
        <v>4254</v>
      </c>
    </row>
    <row r="22" spans="1:7" x14ac:dyDescent="0.3">
      <c r="A22" s="175"/>
      <c r="B22" s="53" t="s">
        <v>1</v>
      </c>
      <c r="C22" s="113">
        <f t="shared" ref="C22:G22" si="4">C10+C19+C7+C13+C16</f>
        <v>1320</v>
      </c>
      <c r="D22" s="113">
        <f t="shared" si="4"/>
        <v>5767</v>
      </c>
      <c r="E22" s="113">
        <f t="shared" si="4"/>
        <v>12398</v>
      </c>
      <c r="F22" s="113">
        <f t="shared" si="4"/>
        <v>6331</v>
      </c>
      <c r="G22" s="113">
        <f t="shared" si="4"/>
        <v>25816</v>
      </c>
    </row>
    <row r="23" spans="1:7" x14ac:dyDescent="0.3">
      <c r="A23" s="175"/>
      <c r="B23" s="53" t="s">
        <v>2</v>
      </c>
      <c r="C23" s="113">
        <f t="shared" ref="C23:G23" si="5">C11+C20+C8+C14+C17</f>
        <v>3296</v>
      </c>
      <c r="D23" s="113">
        <f t="shared" si="5"/>
        <v>14411</v>
      </c>
      <c r="E23" s="113">
        <f t="shared" si="5"/>
        <v>29350</v>
      </c>
      <c r="F23" s="113">
        <f t="shared" si="5"/>
        <v>15067</v>
      </c>
      <c r="G23" s="113">
        <f t="shared" si="5"/>
        <v>62124</v>
      </c>
    </row>
    <row r="24" spans="1:7" x14ac:dyDescent="0.3">
      <c r="A24" s="127" t="s">
        <v>142</v>
      </c>
      <c r="B24" s="120"/>
      <c r="C24" s="120"/>
      <c r="D24" s="120"/>
      <c r="E24" s="99"/>
      <c r="F24" s="99"/>
      <c r="G24" s="99"/>
    </row>
    <row r="27" spans="1:7" x14ac:dyDescent="0.3">
      <c r="A27" s="176" t="s">
        <v>122</v>
      </c>
      <c r="B27" s="176"/>
      <c r="C27" s="176"/>
      <c r="D27" s="176"/>
      <c r="E27" s="176"/>
      <c r="F27" s="176"/>
      <c r="G27" s="176"/>
    </row>
    <row r="28" spans="1:7" x14ac:dyDescent="0.3">
      <c r="A28" s="176" t="s">
        <v>136</v>
      </c>
      <c r="B28" s="176"/>
      <c r="C28" s="176"/>
      <c r="D28" s="176"/>
      <c r="E28" s="176"/>
      <c r="F28" s="176"/>
      <c r="G28" s="176"/>
    </row>
    <row r="29" spans="1:7" x14ac:dyDescent="0.3">
      <c r="A29" s="125" t="s">
        <v>137</v>
      </c>
      <c r="B29" s="48"/>
      <c r="C29" s="48" t="s">
        <v>96</v>
      </c>
      <c r="D29" s="48" t="s">
        <v>97</v>
      </c>
      <c r="E29" s="48" t="s">
        <v>98</v>
      </c>
      <c r="F29" s="48" t="s">
        <v>99</v>
      </c>
      <c r="G29" s="48" t="s">
        <v>4</v>
      </c>
    </row>
    <row r="30" spans="1:7" x14ac:dyDescent="0.3">
      <c r="A30" s="170" t="s">
        <v>28</v>
      </c>
      <c r="B30" s="12" t="s">
        <v>0</v>
      </c>
      <c r="C30" s="121">
        <v>71</v>
      </c>
      <c r="D30" s="121">
        <v>276</v>
      </c>
      <c r="E30" s="121">
        <v>636</v>
      </c>
      <c r="F30" s="121">
        <v>642</v>
      </c>
      <c r="G30" s="122">
        <f>SUM(C30:F30)</f>
        <v>1625</v>
      </c>
    </row>
    <row r="31" spans="1:7" x14ac:dyDescent="0.3">
      <c r="A31" s="170"/>
      <c r="B31" s="12" t="s">
        <v>1</v>
      </c>
      <c r="C31" s="121">
        <v>494</v>
      </c>
      <c r="D31" s="121">
        <v>1476</v>
      </c>
      <c r="E31" s="121">
        <v>3363</v>
      </c>
      <c r="F31" s="121">
        <v>2900</v>
      </c>
      <c r="G31" s="122">
        <f>SUM(C31:F31)</f>
        <v>8233</v>
      </c>
    </row>
    <row r="32" spans="1:7" x14ac:dyDescent="0.3">
      <c r="A32" s="170"/>
      <c r="B32" s="12" t="s">
        <v>2</v>
      </c>
      <c r="C32" s="121">
        <v>1333</v>
      </c>
      <c r="D32" s="121">
        <v>4058</v>
      </c>
      <c r="E32" s="121">
        <v>8709</v>
      </c>
      <c r="F32" s="121">
        <v>7536</v>
      </c>
      <c r="G32" s="122">
        <f>SUM(C32:F32)</f>
        <v>21636</v>
      </c>
    </row>
    <row r="33" spans="1:7" x14ac:dyDescent="0.3">
      <c r="A33" s="171" t="s">
        <v>26</v>
      </c>
      <c r="B33" s="10" t="s">
        <v>0</v>
      </c>
      <c r="C33" s="123">
        <v>54</v>
      </c>
      <c r="D33" s="123">
        <v>183</v>
      </c>
      <c r="E33" s="123">
        <v>484</v>
      </c>
      <c r="F33" s="123">
        <v>289</v>
      </c>
      <c r="G33" s="124">
        <f t="shared" ref="G33:G35" si="6">SUM(C33:F33)</f>
        <v>1010</v>
      </c>
    </row>
    <row r="34" spans="1:7" x14ac:dyDescent="0.3">
      <c r="A34" s="171"/>
      <c r="B34" s="10" t="s">
        <v>1</v>
      </c>
      <c r="C34" s="123">
        <v>557</v>
      </c>
      <c r="D34" s="123">
        <v>1630</v>
      </c>
      <c r="E34" s="123">
        <v>3498</v>
      </c>
      <c r="F34" s="123">
        <v>1912</v>
      </c>
      <c r="G34" s="124">
        <f t="shared" si="6"/>
        <v>7597</v>
      </c>
    </row>
    <row r="35" spans="1:7" x14ac:dyDescent="0.3">
      <c r="A35" s="171"/>
      <c r="B35" s="10" t="s">
        <v>2</v>
      </c>
      <c r="C35" s="123">
        <v>1306</v>
      </c>
      <c r="D35" s="123">
        <v>3643</v>
      </c>
      <c r="E35" s="123">
        <v>7631</v>
      </c>
      <c r="F35" s="123">
        <v>4051</v>
      </c>
      <c r="G35" s="124">
        <f t="shared" si="6"/>
        <v>16631</v>
      </c>
    </row>
    <row r="36" spans="1:7" x14ac:dyDescent="0.3">
      <c r="A36" s="170" t="s">
        <v>31</v>
      </c>
      <c r="B36" s="12" t="s">
        <v>0</v>
      </c>
      <c r="C36" s="121">
        <v>15</v>
      </c>
      <c r="D36" s="121">
        <v>152</v>
      </c>
      <c r="E36" s="121">
        <v>511</v>
      </c>
      <c r="F36" s="121">
        <v>122</v>
      </c>
      <c r="G36" s="122">
        <f>SUM(C36:F36)</f>
        <v>800</v>
      </c>
    </row>
    <row r="37" spans="1:7" x14ac:dyDescent="0.3">
      <c r="A37" s="170"/>
      <c r="B37" s="12" t="s">
        <v>1</v>
      </c>
      <c r="C37" s="121">
        <v>131</v>
      </c>
      <c r="D37" s="121">
        <v>1277</v>
      </c>
      <c r="E37" s="121">
        <v>3296</v>
      </c>
      <c r="F37" s="121">
        <v>729</v>
      </c>
      <c r="G37" s="122">
        <f t="shared" ref="G37:G38" si="7">SUM(C37:F37)</f>
        <v>5433</v>
      </c>
    </row>
    <row r="38" spans="1:7" x14ac:dyDescent="0.3">
      <c r="A38" s="170"/>
      <c r="B38" s="12" t="s">
        <v>2</v>
      </c>
      <c r="C38" s="121">
        <v>301</v>
      </c>
      <c r="D38" s="121">
        <v>3089</v>
      </c>
      <c r="E38" s="121">
        <v>7759</v>
      </c>
      <c r="F38" s="121">
        <v>1687</v>
      </c>
      <c r="G38" s="122">
        <f t="shared" si="7"/>
        <v>12836</v>
      </c>
    </row>
    <row r="39" spans="1:7" x14ac:dyDescent="0.3">
      <c r="A39" s="171" t="s">
        <v>30</v>
      </c>
      <c r="B39" s="10" t="s">
        <v>0</v>
      </c>
      <c r="C39" s="123">
        <v>17</v>
      </c>
      <c r="D39" s="123">
        <v>178</v>
      </c>
      <c r="E39" s="123">
        <v>371</v>
      </c>
      <c r="F39" s="123">
        <v>147</v>
      </c>
      <c r="G39" s="124">
        <f>SUM(C39:F39)</f>
        <v>713</v>
      </c>
    </row>
    <row r="40" spans="1:7" x14ac:dyDescent="0.3">
      <c r="A40" s="171"/>
      <c r="B40" s="10" t="s">
        <v>1</v>
      </c>
      <c r="C40" s="123">
        <v>138</v>
      </c>
      <c r="D40" s="123">
        <v>1271</v>
      </c>
      <c r="E40" s="123">
        <v>2049</v>
      </c>
      <c r="F40" s="123">
        <v>715</v>
      </c>
      <c r="G40" s="124">
        <f t="shared" ref="G40:G41" si="8">SUM(C40:F40)</f>
        <v>4173</v>
      </c>
    </row>
    <row r="41" spans="1:7" x14ac:dyDescent="0.3">
      <c r="A41" s="171"/>
      <c r="B41" s="10" t="s">
        <v>2</v>
      </c>
      <c r="C41" s="123">
        <v>356</v>
      </c>
      <c r="D41" s="123">
        <v>3320</v>
      </c>
      <c r="E41" s="123">
        <v>4711</v>
      </c>
      <c r="F41" s="123">
        <v>1619</v>
      </c>
      <c r="G41" s="124">
        <f t="shared" si="8"/>
        <v>10006</v>
      </c>
    </row>
    <row r="42" spans="1:7" x14ac:dyDescent="0.3">
      <c r="A42" s="170" t="s">
        <v>27</v>
      </c>
      <c r="B42" s="12" t="s">
        <v>0</v>
      </c>
      <c r="C42" s="121">
        <v>0</v>
      </c>
      <c r="D42" s="121">
        <v>25</v>
      </c>
      <c r="E42" s="121">
        <v>78</v>
      </c>
      <c r="F42" s="121">
        <v>26</v>
      </c>
      <c r="G42" s="122">
        <f>SUM(C42:F42)</f>
        <v>129</v>
      </c>
    </row>
    <row r="43" spans="1:7" x14ac:dyDescent="0.3">
      <c r="A43" s="170"/>
      <c r="B43" s="12" t="s">
        <v>1</v>
      </c>
      <c r="C43" s="121">
        <v>0</v>
      </c>
      <c r="D43" s="121">
        <v>127</v>
      </c>
      <c r="E43" s="121">
        <v>300</v>
      </c>
      <c r="F43" s="121">
        <v>91</v>
      </c>
      <c r="G43" s="122">
        <f>SUM(C43:F43)</f>
        <v>518</v>
      </c>
    </row>
    <row r="44" spans="1:7" x14ac:dyDescent="0.3">
      <c r="A44" s="170"/>
      <c r="B44" s="12" t="s">
        <v>2</v>
      </c>
      <c r="C44" s="121">
        <v>0</v>
      </c>
      <c r="D44" s="121">
        <v>329</v>
      </c>
      <c r="E44" s="121">
        <v>816</v>
      </c>
      <c r="F44" s="121">
        <v>210</v>
      </c>
      <c r="G44" s="122">
        <f>SUM(C44:F44)</f>
        <v>1355</v>
      </c>
    </row>
    <row r="45" spans="1:7" x14ac:dyDescent="0.3">
      <c r="A45" s="175" t="s">
        <v>4</v>
      </c>
      <c r="B45" s="53" t="s">
        <v>0</v>
      </c>
      <c r="C45" s="113">
        <f t="shared" ref="C45:G47" si="9">C33+C42+C30+C36+C39</f>
        <v>157</v>
      </c>
      <c r="D45" s="113">
        <f t="shared" si="9"/>
        <v>814</v>
      </c>
      <c r="E45" s="113">
        <f t="shared" si="9"/>
        <v>2080</v>
      </c>
      <c r="F45" s="113">
        <f t="shared" si="9"/>
        <v>1226</v>
      </c>
      <c r="G45" s="113">
        <f t="shared" si="9"/>
        <v>4277</v>
      </c>
    </row>
    <row r="46" spans="1:7" x14ac:dyDescent="0.3">
      <c r="A46" s="175"/>
      <c r="B46" s="53" t="s">
        <v>1</v>
      </c>
      <c r="C46" s="113">
        <f t="shared" si="9"/>
        <v>1320</v>
      </c>
      <c r="D46" s="113">
        <f t="shared" si="9"/>
        <v>5781</v>
      </c>
      <c r="E46" s="113">
        <f t="shared" si="9"/>
        <v>12506</v>
      </c>
      <c r="F46" s="113">
        <f t="shared" si="9"/>
        <v>6347</v>
      </c>
      <c r="G46" s="113">
        <f t="shared" si="9"/>
        <v>25954</v>
      </c>
    </row>
    <row r="47" spans="1:7" x14ac:dyDescent="0.3">
      <c r="A47" s="175"/>
      <c r="B47" s="53" t="s">
        <v>2</v>
      </c>
      <c r="C47" s="113">
        <f t="shared" si="9"/>
        <v>3296</v>
      </c>
      <c r="D47" s="113">
        <f t="shared" si="9"/>
        <v>14439</v>
      </c>
      <c r="E47" s="113">
        <f t="shared" si="9"/>
        <v>29626</v>
      </c>
      <c r="F47" s="113">
        <f t="shared" si="9"/>
        <v>15103</v>
      </c>
      <c r="G47" s="113">
        <f t="shared" si="9"/>
        <v>62464</v>
      </c>
    </row>
    <row r="48" spans="1:7" x14ac:dyDescent="0.3">
      <c r="A48" s="127" t="s">
        <v>142</v>
      </c>
      <c r="B48" s="120"/>
      <c r="C48" s="120"/>
      <c r="D48" s="120"/>
      <c r="E48" s="99"/>
      <c r="F48" s="99"/>
      <c r="G48" s="99"/>
    </row>
    <row r="51" spans="1:7" x14ac:dyDescent="0.3">
      <c r="A51" s="176" t="s">
        <v>122</v>
      </c>
      <c r="B51" s="176"/>
      <c r="C51" s="176"/>
      <c r="D51" s="176"/>
      <c r="E51" s="176"/>
      <c r="F51" s="176"/>
      <c r="G51" s="176"/>
    </row>
    <row r="52" spans="1:7" x14ac:dyDescent="0.3">
      <c r="A52" s="176" t="s">
        <v>123</v>
      </c>
      <c r="B52" s="176"/>
      <c r="C52" s="176"/>
      <c r="D52" s="176"/>
      <c r="E52" s="176"/>
      <c r="F52" s="176"/>
      <c r="G52" s="176"/>
    </row>
    <row r="53" spans="1:7" x14ac:dyDescent="0.3">
      <c r="A53" s="125" t="s">
        <v>138</v>
      </c>
      <c r="B53" s="48"/>
      <c r="C53" s="48" t="s">
        <v>96</v>
      </c>
      <c r="D53" s="48" t="s">
        <v>97</v>
      </c>
      <c r="E53" s="48" t="s">
        <v>98</v>
      </c>
      <c r="F53" s="48" t="s">
        <v>99</v>
      </c>
      <c r="G53" s="48" t="s">
        <v>4</v>
      </c>
    </row>
    <row r="54" spans="1:7" x14ac:dyDescent="0.3">
      <c r="A54" s="170" t="s">
        <v>28</v>
      </c>
      <c r="B54" s="7" t="s">
        <v>0</v>
      </c>
      <c r="C54" s="89">
        <v>68</v>
      </c>
      <c r="D54" s="89">
        <v>271</v>
      </c>
      <c r="E54" s="89">
        <v>618</v>
      </c>
      <c r="F54" s="89">
        <v>625</v>
      </c>
      <c r="G54" s="90">
        <f>SUM(C54:F54)</f>
        <v>1582</v>
      </c>
    </row>
    <row r="55" spans="1:7" x14ac:dyDescent="0.3">
      <c r="A55" s="170"/>
      <c r="B55" s="7" t="s">
        <v>1</v>
      </c>
      <c r="C55" s="89">
        <v>489</v>
      </c>
      <c r="D55" s="89">
        <v>1449</v>
      </c>
      <c r="E55" s="89">
        <v>3294</v>
      </c>
      <c r="F55" s="89">
        <v>2837</v>
      </c>
      <c r="G55" s="90">
        <f>SUM(C55:F55)</f>
        <v>8069</v>
      </c>
    </row>
    <row r="56" spans="1:7" x14ac:dyDescent="0.3">
      <c r="A56" s="170"/>
      <c r="B56" s="7" t="s">
        <v>2</v>
      </c>
      <c r="C56" s="89">
        <v>1317</v>
      </c>
      <c r="D56" s="89">
        <v>3984</v>
      </c>
      <c r="E56" s="89">
        <v>8543</v>
      </c>
      <c r="F56" s="89">
        <v>7336</v>
      </c>
      <c r="G56" s="90">
        <f>SUM(C56:F56)</f>
        <v>21180</v>
      </c>
    </row>
    <row r="57" spans="1:7" x14ac:dyDescent="0.3">
      <c r="A57" s="171" t="s">
        <v>26</v>
      </c>
      <c r="B57" s="4" t="s">
        <v>0</v>
      </c>
      <c r="C57" s="91">
        <v>54</v>
      </c>
      <c r="D57" s="91">
        <v>183</v>
      </c>
      <c r="E57" s="91">
        <v>484</v>
      </c>
      <c r="F57" s="91">
        <v>290</v>
      </c>
      <c r="G57" s="92">
        <f t="shared" ref="G57:G59" si="10">SUM(C57:F57)</f>
        <v>1011</v>
      </c>
    </row>
    <row r="58" spans="1:7" x14ac:dyDescent="0.3">
      <c r="A58" s="171"/>
      <c r="B58" s="4" t="s">
        <v>1</v>
      </c>
      <c r="C58" s="91">
        <v>557</v>
      </c>
      <c r="D58" s="91">
        <v>1630</v>
      </c>
      <c r="E58" s="91">
        <v>3498</v>
      </c>
      <c r="F58" s="91">
        <v>1918</v>
      </c>
      <c r="G58" s="92">
        <f t="shared" si="10"/>
        <v>7603</v>
      </c>
    </row>
    <row r="59" spans="1:7" x14ac:dyDescent="0.3">
      <c r="A59" s="171"/>
      <c r="B59" s="4" t="s">
        <v>2</v>
      </c>
      <c r="C59" s="91">
        <v>1306</v>
      </c>
      <c r="D59" s="91">
        <v>3643</v>
      </c>
      <c r="E59" s="91">
        <v>7631</v>
      </c>
      <c r="F59" s="91">
        <v>4063</v>
      </c>
      <c r="G59" s="92">
        <f t="shared" si="10"/>
        <v>16643</v>
      </c>
    </row>
    <row r="60" spans="1:7" x14ac:dyDescent="0.3">
      <c r="A60" s="170" t="s">
        <v>31</v>
      </c>
      <c r="B60" s="7" t="s">
        <v>0</v>
      </c>
      <c r="C60" s="89">
        <v>15</v>
      </c>
      <c r="D60" s="89">
        <v>151</v>
      </c>
      <c r="E60" s="89">
        <v>511</v>
      </c>
      <c r="F60" s="89">
        <v>122</v>
      </c>
      <c r="G60" s="90">
        <f>SUM(C60:F60)</f>
        <v>799</v>
      </c>
    </row>
    <row r="61" spans="1:7" x14ac:dyDescent="0.3">
      <c r="A61" s="170"/>
      <c r="B61" s="7" t="s">
        <v>1</v>
      </c>
      <c r="C61" s="89">
        <v>131</v>
      </c>
      <c r="D61" s="89">
        <v>1271</v>
      </c>
      <c r="E61" s="89">
        <v>3294</v>
      </c>
      <c r="F61" s="89">
        <v>729</v>
      </c>
      <c r="G61" s="90">
        <f t="shared" ref="G61:G62" si="11">SUM(C61:F61)</f>
        <v>5425</v>
      </c>
    </row>
    <row r="62" spans="1:7" x14ac:dyDescent="0.3">
      <c r="A62" s="170"/>
      <c r="B62" s="7" t="s">
        <v>2</v>
      </c>
      <c r="C62" s="89">
        <v>301</v>
      </c>
      <c r="D62" s="89">
        <v>3137</v>
      </c>
      <c r="E62" s="89">
        <v>7753</v>
      </c>
      <c r="F62" s="89">
        <v>1687</v>
      </c>
      <c r="G62" s="90">
        <f t="shared" si="11"/>
        <v>12878</v>
      </c>
    </row>
    <row r="63" spans="1:7" x14ac:dyDescent="0.3">
      <c r="A63" s="171" t="s">
        <v>30</v>
      </c>
      <c r="B63" s="4" t="s">
        <v>0</v>
      </c>
      <c r="C63" s="91">
        <v>17</v>
      </c>
      <c r="D63" s="91">
        <v>177</v>
      </c>
      <c r="E63" s="91">
        <v>366</v>
      </c>
      <c r="F63" s="91">
        <v>138</v>
      </c>
      <c r="G63" s="92">
        <f>SUM(C63:F63)</f>
        <v>698</v>
      </c>
    </row>
    <row r="64" spans="1:7" x14ac:dyDescent="0.3">
      <c r="A64" s="171"/>
      <c r="B64" s="4" t="s">
        <v>1</v>
      </c>
      <c r="C64" s="91">
        <v>138</v>
      </c>
      <c r="D64" s="91">
        <v>1267</v>
      </c>
      <c r="E64" s="91">
        <v>1997</v>
      </c>
      <c r="F64" s="91">
        <v>687</v>
      </c>
      <c r="G64" s="92">
        <f t="shared" ref="G64:G65" si="12">SUM(C64:F64)</f>
        <v>4089</v>
      </c>
    </row>
    <row r="65" spans="1:8" x14ac:dyDescent="0.3">
      <c r="A65" s="171"/>
      <c r="B65" s="4" t="s">
        <v>2</v>
      </c>
      <c r="C65" s="91">
        <v>356</v>
      </c>
      <c r="D65" s="91">
        <v>3303</v>
      </c>
      <c r="E65" s="91">
        <v>4606</v>
      </c>
      <c r="F65" s="91">
        <v>1515</v>
      </c>
      <c r="G65" s="92">
        <f t="shared" si="12"/>
        <v>9780</v>
      </c>
    </row>
    <row r="66" spans="1:8" x14ac:dyDescent="0.3">
      <c r="A66" s="170" t="s">
        <v>27</v>
      </c>
      <c r="B66" s="7" t="s">
        <v>0</v>
      </c>
      <c r="C66" s="89">
        <v>0</v>
      </c>
      <c r="D66" s="89">
        <v>24</v>
      </c>
      <c r="E66" s="89">
        <v>78</v>
      </c>
      <c r="F66" s="89">
        <v>26</v>
      </c>
      <c r="G66" s="90">
        <f>SUM(C66:F66)</f>
        <v>128</v>
      </c>
    </row>
    <row r="67" spans="1:8" x14ac:dyDescent="0.3">
      <c r="A67" s="170"/>
      <c r="B67" s="7" t="s">
        <v>1</v>
      </c>
      <c r="C67" s="89">
        <v>0</v>
      </c>
      <c r="D67" s="89">
        <v>119</v>
      </c>
      <c r="E67" s="89">
        <v>300</v>
      </c>
      <c r="F67" s="89">
        <v>91</v>
      </c>
      <c r="G67" s="90">
        <f>SUM(C67:F67)</f>
        <v>510</v>
      </c>
    </row>
    <row r="68" spans="1:8" x14ac:dyDescent="0.3">
      <c r="A68" s="170"/>
      <c r="B68" s="7" t="s">
        <v>2</v>
      </c>
      <c r="C68" s="89">
        <v>0</v>
      </c>
      <c r="D68" s="89">
        <v>305</v>
      </c>
      <c r="E68" s="89">
        <v>816</v>
      </c>
      <c r="F68" s="89">
        <v>210</v>
      </c>
      <c r="G68" s="90">
        <f>SUM(C68:F68)</f>
        <v>1331</v>
      </c>
    </row>
    <row r="69" spans="1:8" x14ac:dyDescent="0.3">
      <c r="A69" s="175" t="s">
        <v>4</v>
      </c>
      <c r="B69" s="50" t="s">
        <v>0</v>
      </c>
      <c r="C69" s="49">
        <f t="shared" ref="C69:G71" si="13">C57+C66+C54+C60+C63</f>
        <v>154</v>
      </c>
      <c r="D69" s="49">
        <f t="shared" si="13"/>
        <v>806</v>
      </c>
      <c r="E69" s="49">
        <f t="shared" si="13"/>
        <v>2057</v>
      </c>
      <c r="F69" s="49">
        <f t="shared" si="13"/>
        <v>1201</v>
      </c>
      <c r="G69" s="49">
        <f t="shared" si="13"/>
        <v>4218</v>
      </c>
    </row>
    <row r="70" spans="1:8" x14ac:dyDescent="0.3">
      <c r="A70" s="175"/>
      <c r="B70" s="50" t="s">
        <v>1</v>
      </c>
      <c r="C70" s="49">
        <f t="shared" si="13"/>
        <v>1315</v>
      </c>
      <c r="D70" s="49">
        <f t="shared" si="13"/>
        <v>5736</v>
      </c>
      <c r="E70" s="49">
        <f t="shared" si="13"/>
        <v>12383</v>
      </c>
      <c r="F70" s="49">
        <f t="shared" si="13"/>
        <v>6262</v>
      </c>
      <c r="G70" s="49">
        <f t="shared" si="13"/>
        <v>25696</v>
      </c>
    </row>
    <row r="71" spans="1:8" x14ac:dyDescent="0.3">
      <c r="A71" s="175"/>
      <c r="B71" s="50" t="s">
        <v>2</v>
      </c>
      <c r="C71" s="49">
        <f t="shared" si="13"/>
        <v>3280</v>
      </c>
      <c r="D71" s="49">
        <f t="shared" si="13"/>
        <v>14372</v>
      </c>
      <c r="E71" s="49">
        <f t="shared" si="13"/>
        <v>29349</v>
      </c>
      <c r="F71" s="49">
        <f t="shared" si="13"/>
        <v>14811</v>
      </c>
      <c r="G71" s="49">
        <f t="shared" si="13"/>
        <v>61812</v>
      </c>
    </row>
    <row r="72" spans="1:8" x14ac:dyDescent="0.3">
      <c r="A72" s="127" t="s">
        <v>142</v>
      </c>
      <c r="B72" s="120"/>
      <c r="C72" s="120"/>
      <c r="D72" s="120"/>
      <c r="E72" s="99"/>
      <c r="F72" s="99"/>
      <c r="G72" s="99"/>
      <c r="H72" s="99"/>
    </row>
  </sheetData>
  <mergeCells count="24">
    <mergeCell ref="A27:G27"/>
    <mergeCell ref="A28:G28"/>
    <mergeCell ref="A30:A32"/>
    <mergeCell ref="A33:A35"/>
    <mergeCell ref="A36:A38"/>
    <mergeCell ref="A51:G51"/>
    <mergeCell ref="A52:G52"/>
    <mergeCell ref="A57:A59"/>
    <mergeCell ref="A39:A41"/>
    <mergeCell ref="A42:A44"/>
    <mergeCell ref="A45:A47"/>
    <mergeCell ref="A66:A68"/>
    <mergeCell ref="A69:A71"/>
    <mergeCell ref="A54:A56"/>
    <mergeCell ref="A60:A62"/>
    <mergeCell ref="A63:A65"/>
    <mergeCell ref="A15:A17"/>
    <mergeCell ref="A18:A20"/>
    <mergeCell ref="A21:A23"/>
    <mergeCell ref="A3:G3"/>
    <mergeCell ref="A4:G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4"/>
  <sheetViews>
    <sheetView showGridLines="0" zoomScaleNormal="100" workbookViewId="0">
      <pane xSplit="1" topLeftCell="B1" activePane="topRight" state="frozen"/>
      <selection pane="topRight" activeCell="L26" sqref="L26"/>
    </sheetView>
  </sheetViews>
  <sheetFormatPr defaultRowHeight="14.4" x14ac:dyDescent="0.3"/>
  <cols>
    <col min="1" max="1" width="14.44140625" customWidth="1"/>
    <col min="2" max="2" width="27.109375" bestFit="1" customWidth="1"/>
    <col min="3" max="8" width="10.109375" customWidth="1"/>
    <col min="9" max="10" width="10.109375" bestFit="1" customWidth="1"/>
    <col min="11" max="11" width="11" bestFit="1" customWidth="1"/>
    <col min="12" max="12" width="11" customWidth="1"/>
  </cols>
  <sheetData>
    <row r="3" spans="1:12" x14ac:dyDescent="0.3">
      <c r="A3" s="174" t="s">
        <v>153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27" customHeight="1" x14ac:dyDescent="0.3">
      <c r="A4" s="51" t="s">
        <v>69</v>
      </c>
      <c r="B4" s="48"/>
      <c r="C4" s="52">
        <v>2010</v>
      </c>
      <c r="D4" s="52">
        <v>2011</v>
      </c>
      <c r="E4" s="52">
        <v>2012</v>
      </c>
      <c r="F4" s="52">
        <v>2013</v>
      </c>
      <c r="G4" s="52">
        <v>2014</v>
      </c>
      <c r="H4" s="52">
        <v>2015</v>
      </c>
      <c r="I4" s="52">
        <v>2016</v>
      </c>
      <c r="J4" s="52">
        <v>2017</v>
      </c>
      <c r="K4" s="129">
        <v>2018</v>
      </c>
      <c r="L4" s="158">
        <v>2019</v>
      </c>
    </row>
    <row r="5" spans="1:12" x14ac:dyDescent="0.3">
      <c r="A5" s="179" t="s">
        <v>26</v>
      </c>
      <c r="B5" s="14" t="s">
        <v>108</v>
      </c>
      <c r="C5" s="13">
        <v>275576</v>
      </c>
      <c r="D5" s="13">
        <v>305038</v>
      </c>
      <c r="E5" s="13">
        <v>304028</v>
      </c>
      <c r="F5" s="13">
        <v>328243</v>
      </c>
      <c r="G5" s="13">
        <v>378269</v>
      </c>
      <c r="H5" s="13">
        <v>373602</v>
      </c>
      <c r="I5" s="13">
        <v>411474</v>
      </c>
      <c r="J5" s="13">
        <v>500662</v>
      </c>
      <c r="K5" s="13">
        <v>644605</v>
      </c>
      <c r="L5" s="13">
        <v>639510</v>
      </c>
    </row>
    <row r="6" spans="1:12" x14ac:dyDescent="0.3">
      <c r="A6" s="179"/>
      <c r="B6" s="14" t="s">
        <v>109</v>
      </c>
      <c r="C6" s="13">
        <v>66183</v>
      </c>
      <c r="D6" s="13">
        <v>57422</v>
      </c>
      <c r="E6" s="13">
        <v>45257</v>
      </c>
      <c r="F6" s="13">
        <v>43327</v>
      </c>
      <c r="G6" s="13">
        <v>39694</v>
      </c>
      <c r="H6" s="13">
        <v>42750</v>
      </c>
      <c r="I6" s="13">
        <v>45642</v>
      </c>
      <c r="J6" s="13">
        <v>51646</v>
      </c>
      <c r="K6" s="13">
        <v>80884</v>
      </c>
      <c r="L6" s="13">
        <v>81424</v>
      </c>
    </row>
    <row r="7" spans="1:12" x14ac:dyDescent="0.3">
      <c r="A7" s="179"/>
      <c r="B7" s="14" t="s">
        <v>7</v>
      </c>
      <c r="C7" s="13">
        <v>2114385</v>
      </c>
      <c r="D7" s="13">
        <v>2317685</v>
      </c>
      <c r="E7" s="13">
        <v>2279006</v>
      </c>
      <c r="F7" s="13">
        <v>2476566</v>
      </c>
      <c r="G7" s="13">
        <v>2654772</v>
      </c>
      <c r="H7" s="13">
        <v>2773256</v>
      </c>
      <c r="I7" s="13">
        <v>2956961</v>
      </c>
      <c r="J7" s="13">
        <v>3268612</v>
      </c>
      <c r="K7" s="13">
        <v>4213486</v>
      </c>
      <c r="L7" s="13">
        <v>4176911</v>
      </c>
    </row>
    <row r="8" spans="1:12" x14ac:dyDescent="0.3">
      <c r="A8" s="179"/>
      <c r="B8" s="14" t="s">
        <v>57</v>
      </c>
      <c r="C8" s="13">
        <v>243482</v>
      </c>
      <c r="D8" s="13">
        <v>214407</v>
      </c>
      <c r="E8" s="13">
        <v>158225</v>
      </c>
      <c r="F8" s="13">
        <v>144605</v>
      </c>
      <c r="G8" s="13">
        <v>125686</v>
      </c>
      <c r="H8" s="13">
        <v>148562</v>
      </c>
      <c r="I8" s="13">
        <v>152791</v>
      </c>
      <c r="J8" s="13">
        <v>180016</v>
      </c>
      <c r="K8" s="13">
        <v>238211</v>
      </c>
      <c r="L8" s="13">
        <v>245061</v>
      </c>
    </row>
    <row r="9" spans="1:12" x14ac:dyDescent="0.3">
      <c r="A9" s="179"/>
      <c r="B9" s="14" t="s">
        <v>59</v>
      </c>
      <c r="C9" s="15">
        <v>0.62</v>
      </c>
      <c r="D9" s="15">
        <v>0.63200000000000001</v>
      </c>
      <c r="E9" s="15">
        <v>0.58899999999999997</v>
      </c>
      <c r="F9" s="15">
        <v>0.61899999999999999</v>
      </c>
      <c r="G9" s="15">
        <v>0.66200000000000003</v>
      </c>
      <c r="H9" s="15">
        <v>0.65700000000000003</v>
      </c>
      <c r="I9" s="15">
        <v>0.65200000000000002</v>
      </c>
      <c r="J9" s="15">
        <v>0.68100000000000005</v>
      </c>
      <c r="K9" s="15">
        <v>0.63400000000000001</v>
      </c>
      <c r="L9" s="15">
        <v>0.59</v>
      </c>
    </row>
    <row r="10" spans="1:12" x14ac:dyDescent="0.3">
      <c r="A10" s="178" t="s">
        <v>28</v>
      </c>
      <c r="B10" s="16" t="s">
        <v>108</v>
      </c>
      <c r="C10" s="17">
        <v>437404</v>
      </c>
      <c r="D10" s="17">
        <v>469952</v>
      </c>
      <c r="E10" s="17">
        <v>469946</v>
      </c>
      <c r="F10" s="17">
        <v>505210</v>
      </c>
      <c r="G10" s="17">
        <v>572118</v>
      </c>
      <c r="H10" s="17">
        <v>695294</v>
      </c>
      <c r="I10" s="17">
        <v>751222</v>
      </c>
      <c r="J10" s="17">
        <v>859791</v>
      </c>
      <c r="K10" s="17">
        <v>1076863</v>
      </c>
      <c r="L10" s="17">
        <v>1101466</v>
      </c>
    </row>
    <row r="11" spans="1:12" x14ac:dyDescent="0.3">
      <c r="A11" s="178"/>
      <c r="B11" s="16" t="s">
        <v>109</v>
      </c>
      <c r="C11" s="17">
        <v>166034</v>
      </c>
      <c r="D11" s="17">
        <v>135938</v>
      </c>
      <c r="E11" s="17">
        <v>87924</v>
      </c>
      <c r="F11" s="17">
        <v>78814</v>
      </c>
      <c r="G11" s="17">
        <v>78512</v>
      </c>
      <c r="H11" s="17">
        <v>75868</v>
      </c>
      <c r="I11" s="17">
        <v>92324</v>
      </c>
      <c r="J11" s="17">
        <v>91954</v>
      </c>
      <c r="K11" s="17">
        <v>139911</v>
      </c>
      <c r="L11" s="17">
        <v>145331</v>
      </c>
    </row>
    <row r="12" spans="1:12" x14ac:dyDescent="0.3">
      <c r="A12" s="178"/>
      <c r="B12" s="16" t="s">
        <v>7</v>
      </c>
      <c r="C12" s="17">
        <v>3252653</v>
      </c>
      <c r="D12" s="17">
        <v>3533674</v>
      </c>
      <c r="E12" s="17">
        <v>3514533</v>
      </c>
      <c r="F12" s="17">
        <v>3802764</v>
      </c>
      <c r="G12" s="17">
        <v>3941518</v>
      </c>
      <c r="H12" s="17">
        <v>4193280</v>
      </c>
      <c r="I12" s="17">
        <v>4660605</v>
      </c>
      <c r="J12" s="17">
        <v>4949987</v>
      </c>
      <c r="K12" s="17">
        <v>6250361</v>
      </c>
      <c r="L12" s="17">
        <v>6269235</v>
      </c>
    </row>
    <row r="13" spans="1:12" x14ac:dyDescent="0.3">
      <c r="A13" s="178"/>
      <c r="B13" s="16" t="s">
        <v>58</v>
      </c>
      <c r="C13" s="17">
        <v>652578</v>
      </c>
      <c r="D13" s="17">
        <v>509088</v>
      </c>
      <c r="E13" s="17">
        <v>301544</v>
      </c>
      <c r="F13" s="17">
        <v>270727</v>
      </c>
      <c r="G13" s="17">
        <v>256574</v>
      </c>
      <c r="H13" s="17">
        <v>245076</v>
      </c>
      <c r="I13" s="17">
        <v>304074</v>
      </c>
      <c r="J13" s="17">
        <v>284455</v>
      </c>
      <c r="K13" s="17">
        <v>420257</v>
      </c>
      <c r="L13" s="17">
        <v>422555</v>
      </c>
    </row>
    <row r="14" spans="1:12" x14ac:dyDescent="0.3">
      <c r="A14" s="178"/>
      <c r="B14" s="16" t="s">
        <v>59</v>
      </c>
      <c r="C14" s="18">
        <v>0.61299999999999999</v>
      </c>
      <c r="D14" s="18">
        <v>0.61699999999999999</v>
      </c>
      <c r="E14" s="18">
        <v>0.56699999999999995</v>
      </c>
      <c r="F14" s="18">
        <v>0.59599999999999997</v>
      </c>
      <c r="G14" s="18">
        <v>0.54100000000000004</v>
      </c>
      <c r="H14" s="18">
        <v>0.628</v>
      </c>
      <c r="I14" s="18">
        <v>0.66</v>
      </c>
      <c r="J14" s="18">
        <v>0.66300000000000003</v>
      </c>
      <c r="K14" s="18">
        <v>0.623</v>
      </c>
      <c r="L14" s="18">
        <v>0.61</v>
      </c>
    </row>
    <row r="15" spans="1:12" x14ac:dyDescent="0.3">
      <c r="A15" s="179" t="s">
        <v>31</v>
      </c>
      <c r="B15" s="14" t="s">
        <v>110</v>
      </c>
      <c r="C15" s="13">
        <v>64099</v>
      </c>
      <c r="D15" s="13">
        <v>72140</v>
      </c>
      <c r="E15" s="13">
        <v>66018</v>
      </c>
      <c r="F15" s="13">
        <v>84732</v>
      </c>
      <c r="G15" s="13">
        <v>87804</v>
      </c>
      <c r="H15" s="13">
        <v>93351</v>
      </c>
      <c r="I15" s="13">
        <v>103110</v>
      </c>
      <c r="J15" s="13">
        <v>114850</v>
      </c>
      <c r="K15" s="13">
        <v>168236</v>
      </c>
      <c r="L15" s="13">
        <v>178163</v>
      </c>
    </row>
    <row r="16" spans="1:12" x14ac:dyDescent="0.3">
      <c r="A16" s="179"/>
      <c r="B16" s="14" t="s">
        <v>109</v>
      </c>
      <c r="C16" s="13">
        <v>51343</v>
      </c>
      <c r="D16" s="13">
        <v>45628</v>
      </c>
      <c r="E16" s="13">
        <v>34255</v>
      </c>
      <c r="F16" s="13">
        <v>34308</v>
      </c>
      <c r="G16" s="13">
        <v>25355</v>
      </c>
      <c r="H16" s="13">
        <v>28626</v>
      </c>
      <c r="I16" s="13">
        <v>30401</v>
      </c>
      <c r="J16" s="13">
        <v>37133</v>
      </c>
      <c r="K16" s="13">
        <v>39935</v>
      </c>
      <c r="L16" s="13">
        <v>48541</v>
      </c>
    </row>
    <row r="17" spans="1:16" x14ac:dyDescent="0.3">
      <c r="A17" s="179"/>
      <c r="B17" s="14" t="s">
        <v>7</v>
      </c>
      <c r="C17" s="13">
        <v>449925</v>
      </c>
      <c r="D17" s="13">
        <v>516483</v>
      </c>
      <c r="E17" s="13">
        <v>469935</v>
      </c>
      <c r="F17" s="13">
        <v>605282</v>
      </c>
      <c r="G17" s="13">
        <v>609966</v>
      </c>
      <c r="H17" s="13">
        <v>657501</v>
      </c>
      <c r="I17" s="13">
        <v>700206</v>
      </c>
      <c r="J17" s="13">
        <v>771576</v>
      </c>
      <c r="K17" s="13">
        <v>1037392</v>
      </c>
      <c r="L17" s="13">
        <v>1080902</v>
      </c>
    </row>
    <row r="18" spans="1:16" x14ac:dyDescent="0.3">
      <c r="A18" s="179"/>
      <c r="B18" s="14" t="s">
        <v>58</v>
      </c>
      <c r="C18" s="13">
        <v>172630</v>
      </c>
      <c r="D18" s="13">
        <v>160799</v>
      </c>
      <c r="E18" s="13">
        <v>116481</v>
      </c>
      <c r="F18" s="13">
        <v>122145</v>
      </c>
      <c r="G18" s="13">
        <v>85742</v>
      </c>
      <c r="H18" s="13">
        <v>98939</v>
      </c>
      <c r="I18" s="13">
        <v>86795</v>
      </c>
      <c r="J18" s="13">
        <v>110072</v>
      </c>
      <c r="K18" s="13">
        <v>105601</v>
      </c>
      <c r="L18" s="13">
        <v>136732</v>
      </c>
    </row>
    <row r="19" spans="1:16" x14ac:dyDescent="0.3">
      <c r="A19" s="179"/>
      <c r="B19" s="14" t="s">
        <v>72</v>
      </c>
      <c r="C19" s="15">
        <v>0.442</v>
      </c>
      <c r="D19" s="15">
        <v>0.45100000000000001</v>
      </c>
      <c r="E19" s="15">
        <v>0.38300000000000001</v>
      </c>
      <c r="F19" s="15">
        <v>0.46700000000000003</v>
      </c>
      <c r="G19" s="15">
        <v>0.36599999999999999</v>
      </c>
      <c r="H19" s="15">
        <v>0.46400000000000002</v>
      </c>
      <c r="I19" s="15">
        <v>0.50700000000000001</v>
      </c>
      <c r="J19" s="15">
        <v>0.52100000000000002</v>
      </c>
      <c r="K19" s="15">
        <v>0.49099999999999999</v>
      </c>
      <c r="L19" s="15">
        <v>0.48599999999999999</v>
      </c>
    </row>
    <row r="20" spans="1:16" x14ac:dyDescent="0.3">
      <c r="A20" s="179"/>
      <c r="B20" s="14" t="s">
        <v>60</v>
      </c>
      <c r="C20" s="15">
        <v>0.28499999999999998</v>
      </c>
      <c r="D20" s="47">
        <v>0.27100000000000002</v>
      </c>
      <c r="E20" s="47">
        <v>0.23899999999999999</v>
      </c>
      <c r="F20" s="47">
        <v>0.24</v>
      </c>
      <c r="G20" s="47">
        <v>0.23300000000000001</v>
      </c>
      <c r="H20" s="47">
        <v>0.26400000000000001</v>
      </c>
      <c r="I20" s="47">
        <v>0.32700000000000001</v>
      </c>
      <c r="J20" s="15">
        <v>0.39300000000000002</v>
      </c>
      <c r="K20" s="15">
        <v>0.33100000000000002</v>
      </c>
      <c r="L20" s="15">
        <v>0.28100000000000003</v>
      </c>
    </row>
    <row r="21" spans="1:16" x14ac:dyDescent="0.3">
      <c r="A21" s="178" t="s">
        <v>32</v>
      </c>
      <c r="B21" s="16" t="s">
        <v>108</v>
      </c>
      <c r="C21" s="17">
        <v>17980</v>
      </c>
      <c r="D21" s="17">
        <v>19168</v>
      </c>
      <c r="E21" s="17">
        <v>22017</v>
      </c>
      <c r="F21" s="17">
        <v>28593</v>
      </c>
      <c r="G21" s="17">
        <v>23624</v>
      </c>
      <c r="H21" s="17">
        <v>28682</v>
      </c>
      <c r="I21" s="17">
        <v>29403</v>
      </c>
      <c r="J21" s="17">
        <v>38823</v>
      </c>
      <c r="K21" s="17">
        <v>68088</v>
      </c>
      <c r="L21" s="17">
        <v>68865</v>
      </c>
    </row>
    <row r="22" spans="1:16" x14ac:dyDescent="0.3">
      <c r="A22" s="178"/>
      <c r="B22" s="16" t="s">
        <v>109</v>
      </c>
      <c r="C22" s="17">
        <v>61528</v>
      </c>
      <c r="D22" s="17">
        <v>60149</v>
      </c>
      <c r="E22" s="17">
        <v>38117</v>
      </c>
      <c r="F22" s="17">
        <v>43846</v>
      </c>
      <c r="G22" s="17">
        <v>39176</v>
      </c>
      <c r="H22" s="17">
        <v>37306</v>
      </c>
      <c r="I22" s="17">
        <v>27280</v>
      </c>
      <c r="J22" s="17">
        <v>22947</v>
      </c>
      <c r="K22" s="17">
        <v>30829</v>
      </c>
      <c r="L22" s="17">
        <v>26910</v>
      </c>
    </row>
    <row r="23" spans="1:16" x14ac:dyDescent="0.3">
      <c r="A23" s="178"/>
      <c r="B23" s="16" t="s">
        <v>7</v>
      </c>
      <c r="C23" s="17">
        <v>107234</v>
      </c>
      <c r="D23" s="17">
        <v>119707</v>
      </c>
      <c r="E23" s="17">
        <v>144039</v>
      </c>
      <c r="F23" s="17">
        <v>182798</v>
      </c>
      <c r="G23" s="17">
        <v>155071</v>
      </c>
      <c r="H23" s="17">
        <v>176110</v>
      </c>
      <c r="I23" s="17">
        <v>187711</v>
      </c>
      <c r="J23" s="17">
        <v>244952</v>
      </c>
      <c r="K23" s="17">
        <v>415583</v>
      </c>
      <c r="L23" s="17">
        <v>382363</v>
      </c>
    </row>
    <row r="24" spans="1:16" x14ac:dyDescent="0.3">
      <c r="A24" s="178"/>
      <c r="B24" s="16" t="s">
        <v>58</v>
      </c>
      <c r="C24" s="17">
        <v>172754</v>
      </c>
      <c r="D24" s="17">
        <v>174864</v>
      </c>
      <c r="E24" s="17">
        <v>107892</v>
      </c>
      <c r="F24" s="17">
        <v>118457</v>
      </c>
      <c r="G24" s="17">
        <v>103289</v>
      </c>
      <c r="H24" s="17">
        <v>102107</v>
      </c>
      <c r="I24" s="17">
        <v>85410</v>
      </c>
      <c r="J24" s="17">
        <v>75363</v>
      </c>
      <c r="K24" s="17">
        <v>91520</v>
      </c>
      <c r="L24" s="17">
        <v>76670</v>
      </c>
    </row>
    <row r="25" spans="1:16" x14ac:dyDescent="0.3">
      <c r="A25" s="178"/>
      <c r="B25" s="16" t="s">
        <v>61</v>
      </c>
      <c r="C25" s="18">
        <v>0.42599999999999999</v>
      </c>
      <c r="D25" s="18">
        <v>0.40699999999999997</v>
      </c>
      <c r="E25" s="18">
        <v>0.34100000000000003</v>
      </c>
      <c r="F25" s="18">
        <v>0.39900000000000002</v>
      </c>
      <c r="G25" s="18">
        <v>0.34100000000000003</v>
      </c>
      <c r="H25" s="18">
        <v>0.34200000000000003</v>
      </c>
      <c r="I25" s="18">
        <v>0.32600000000000001</v>
      </c>
      <c r="J25" s="18">
        <v>0.37</v>
      </c>
      <c r="K25" s="18">
        <v>0.39100000000000001</v>
      </c>
      <c r="L25" s="18">
        <v>0.35</v>
      </c>
    </row>
    <row r="26" spans="1:16" x14ac:dyDescent="0.3">
      <c r="A26" s="161" t="s">
        <v>4</v>
      </c>
      <c r="B26" s="55" t="s">
        <v>108</v>
      </c>
      <c r="C26" s="54">
        <f t="shared" ref="C26:I26" si="0">C21+C15+C10+C5</f>
        <v>795059</v>
      </c>
      <c r="D26" s="54">
        <f t="shared" si="0"/>
        <v>866298</v>
      </c>
      <c r="E26" s="54">
        <f t="shared" si="0"/>
        <v>862009</v>
      </c>
      <c r="F26" s="54">
        <f t="shared" si="0"/>
        <v>946778</v>
      </c>
      <c r="G26" s="54">
        <f t="shared" si="0"/>
        <v>1061815</v>
      </c>
      <c r="H26" s="54">
        <f t="shared" si="0"/>
        <v>1190929</v>
      </c>
      <c r="I26" s="54">
        <f t="shared" si="0"/>
        <v>1295209</v>
      </c>
      <c r="J26" s="54">
        <f t="shared" ref="J26:K26" si="1">J21+J15+J10+J5</f>
        <v>1514126</v>
      </c>
      <c r="K26" s="54">
        <f t="shared" si="1"/>
        <v>1957792</v>
      </c>
      <c r="L26" s="54">
        <f t="shared" ref="L26" si="2">L21+L15+L10+L5</f>
        <v>1988004</v>
      </c>
    </row>
    <row r="27" spans="1:16" x14ac:dyDescent="0.3">
      <c r="A27" s="161"/>
      <c r="B27" s="55" t="s">
        <v>109</v>
      </c>
      <c r="C27" s="54">
        <f>C6+C11+C16+C22</f>
        <v>345088</v>
      </c>
      <c r="D27" s="54">
        <f t="shared" ref="D27:G27" si="3">D6+D11+D16+D22</f>
        <v>299137</v>
      </c>
      <c r="E27" s="54">
        <f t="shared" si="3"/>
        <v>205553</v>
      </c>
      <c r="F27" s="54">
        <f t="shared" si="3"/>
        <v>200295</v>
      </c>
      <c r="G27" s="54">
        <f t="shared" si="3"/>
        <v>182737</v>
      </c>
      <c r="H27" s="54">
        <f t="shared" ref="H27:I27" si="4">H6+H11+H16+H22</f>
        <v>184550</v>
      </c>
      <c r="I27" s="54">
        <f t="shared" si="4"/>
        <v>195647</v>
      </c>
      <c r="J27" s="54">
        <f t="shared" ref="J27:K27" si="5">J6+J11+J16+J22</f>
        <v>203680</v>
      </c>
      <c r="K27" s="54">
        <f t="shared" si="5"/>
        <v>291559</v>
      </c>
      <c r="L27" s="54">
        <f t="shared" ref="L27" si="6">L6+L11+L16+L22</f>
        <v>302206</v>
      </c>
    </row>
    <row r="28" spans="1:16" x14ac:dyDescent="0.3">
      <c r="A28" s="161"/>
      <c r="B28" s="56" t="s">
        <v>7</v>
      </c>
      <c r="C28" s="54">
        <f>C7+C12+C17+C23</f>
        <v>5924197</v>
      </c>
      <c r="D28" s="54">
        <f t="shared" ref="D28:I28" si="7">D7+D12+D17+D23</f>
        <v>6487549</v>
      </c>
      <c r="E28" s="54">
        <f t="shared" si="7"/>
        <v>6407513</v>
      </c>
      <c r="F28" s="54">
        <f t="shared" si="7"/>
        <v>7067410</v>
      </c>
      <c r="G28" s="54">
        <f t="shared" si="7"/>
        <v>7361327</v>
      </c>
      <c r="H28" s="54">
        <f t="shared" si="7"/>
        <v>7800147</v>
      </c>
      <c r="I28" s="54">
        <f t="shared" si="7"/>
        <v>8505483</v>
      </c>
      <c r="J28" s="54">
        <f t="shared" ref="J28:K28" si="8">J7+J12+J17+J23</f>
        <v>9235127</v>
      </c>
      <c r="K28" s="54">
        <f t="shared" si="8"/>
        <v>11916822</v>
      </c>
      <c r="L28" s="54">
        <f t="shared" ref="L28" si="9">L7+L12+L17+L23</f>
        <v>11909411</v>
      </c>
    </row>
    <row r="29" spans="1:16" x14ac:dyDescent="0.3">
      <c r="A29" s="161"/>
      <c r="B29" s="56" t="s">
        <v>58</v>
      </c>
      <c r="C29" s="54">
        <f>C8+C13+C18+C24</f>
        <v>1241444</v>
      </c>
      <c r="D29" s="54">
        <f t="shared" ref="D29:G29" si="10">D8+D13+D18+D24</f>
        <v>1059158</v>
      </c>
      <c r="E29" s="54">
        <f t="shared" si="10"/>
        <v>684142</v>
      </c>
      <c r="F29" s="54">
        <f t="shared" si="10"/>
        <v>655934</v>
      </c>
      <c r="G29" s="54">
        <f t="shared" si="10"/>
        <v>571291</v>
      </c>
      <c r="H29" s="54">
        <f t="shared" ref="H29:I29" si="11">H8+H13+H18+H24</f>
        <v>594684</v>
      </c>
      <c r="I29" s="54">
        <f t="shared" si="11"/>
        <v>629070</v>
      </c>
      <c r="J29" s="54">
        <f t="shared" ref="J29:K29" si="12">J8+J13+J18+J24</f>
        <v>649906</v>
      </c>
      <c r="K29" s="54">
        <f t="shared" si="12"/>
        <v>855589</v>
      </c>
      <c r="L29" s="54">
        <f t="shared" ref="L29" si="13">L8+L13+L18+L24</f>
        <v>881018</v>
      </c>
    </row>
    <row r="30" spans="1:16" x14ac:dyDescent="0.3">
      <c r="A30" s="161"/>
      <c r="B30" s="56" t="s">
        <v>59</v>
      </c>
      <c r="C30" s="57">
        <v>0.58499999999999996</v>
      </c>
      <c r="D30" s="57">
        <v>0.58899999999999997</v>
      </c>
      <c r="E30" s="57">
        <v>0.53900000000000003</v>
      </c>
      <c r="F30" s="57">
        <v>0.57599999999999996</v>
      </c>
      <c r="G30" s="57">
        <v>0.54200000000000004</v>
      </c>
      <c r="H30" s="57">
        <v>0.6</v>
      </c>
      <c r="I30" s="57">
        <v>0.621</v>
      </c>
      <c r="J30" s="57">
        <v>0.63700000000000001</v>
      </c>
      <c r="K30" s="57">
        <v>0.59799999999999998</v>
      </c>
      <c r="L30" s="57">
        <v>0.57299999999999995</v>
      </c>
    </row>
    <row r="31" spans="1:16" ht="15" customHeight="1" x14ac:dyDescent="0.3">
      <c r="A31" s="180" t="s">
        <v>154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2"/>
      <c r="N31" s="2"/>
      <c r="O31" s="2"/>
      <c r="P31" s="2"/>
    </row>
    <row r="32" spans="1:16" x14ac:dyDescent="0.3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spans="1:9" ht="15" customHeight="1" x14ac:dyDescent="0.3">
      <c r="A33" s="177"/>
      <c r="B33" s="177"/>
      <c r="C33" s="177"/>
      <c r="D33" s="177"/>
      <c r="E33" s="177"/>
      <c r="F33" s="177"/>
      <c r="G33" s="177"/>
      <c r="H33" s="177"/>
      <c r="I33" s="177"/>
    </row>
    <row r="34" spans="1:9" x14ac:dyDescent="0.3">
      <c r="A34" s="177"/>
      <c r="B34" s="177"/>
      <c r="C34" s="177"/>
      <c r="D34" s="177"/>
      <c r="E34" s="177"/>
      <c r="F34" s="177"/>
      <c r="G34" s="177"/>
      <c r="H34" s="177"/>
      <c r="I34" s="177"/>
    </row>
  </sheetData>
  <mergeCells count="8">
    <mergeCell ref="A3:L3"/>
    <mergeCell ref="A31:L32"/>
    <mergeCell ref="A33:I34"/>
    <mergeCell ref="A26:A30"/>
    <mergeCell ref="A21:A25"/>
    <mergeCell ref="A5:A9"/>
    <mergeCell ref="A10:A14"/>
    <mergeCell ref="A15:A20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L135"/>
  <sheetViews>
    <sheetView showGridLines="0" zoomScaleNormal="100" workbookViewId="0">
      <selection activeCell="H6" sqref="H6:K17"/>
    </sheetView>
  </sheetViews>
  <sheetFormatPr defaultRowHeight="14.4" x14ac:dyDescent="0.3"/>
  <cols>
    <col min="1" max="1" width="13.33203125" style="3" bestFit="1" customWidth="1"/>
    <col min="2" max="2" width="9.109375" style="3" bestFit="1" customWidth="1"/>
    <col min="3" max="3" width="9.44140625" bestFit="1" customWidth="1"/>
    <col min="4" max="4" width="10.88671875" bestFit="1" customWidth="1"/>
    <col min="5" max="5" width="10.44140625" bestFit="1" customWidth="1"/>
    <col min="6" max="6" width="10.88671875" customWidth="1"/>
    <col min="7" max="7" width="11.109375" bestFit="1" customWidth="1"/>
    <col min="8" max="8" width="6.5546875" bestFit="1" customWidth="1"/>
    <col min="9" max="9" width="9.44140625" bestFit="1" customWidth="1"/>
    <col min="10" max="10" width="9.109375" bestFit="1" customWidth="1"/>
    <col min="11" max="11" width="10.44140625" bestFit="1" customWidth="1"/>
    <col min="12" max="12" width="9.109375" bestFit="1" customWidth="1"/>
  </cols>
  <sheetData>
    <row r="3" spans="1:12" s="108" customFormat="1" ht="17.100000000000001" customHeight="1" x14ac:dyDescent="0.3">
      <c r="A3" s="182" t="s">
        <v>56</v>
      </c>
      <c r="B3" s="182"/>
      <c r="C3" s="182"/>
      <c r="D3" s="182"/>
      <c r="E3" s="182"/>
      <c r="F3" s="182"/>
      <c r="G3" s="182" t="s">
        <v>71</v>
      </c>
      <c r="H3" s="182"/>
      <c r="I3" s="182"/>
      <c r="J3" s="182"/>
      <c r="K3" s="182"/>
      <c r="L3" s="182"/>
    </row>
    <row r="4" spans="1:12" s="108" customFormat="1" ht="17.100000000000001" customHeight="1" x14ac:dyDescent="0.3">
      <c r="A4" s="112"/>
      <c r="B4" s="113" t="s">
        <v>62</v>
      </c>
      <c r="C4" s="113" t="s">
        <v>52</v>
      </c>
      <c r="D4" s="113" t="s">
        <v>53</v>
      </c>
      <c r="E4" s="113" t="s">
        <v>54</v>
      </c>
      <c r="F4" s="113" t="s">
        <v>4</v>
      </c>
      <c r="G4" s="112"/>
      <c r="H4" s="113" t="s">
        <v>62</v>
      </c>
      <c r="I4" s="113" t="s">
        <v>52</v>
      </c>
      <c r="J4" s="113" t="s">
        <v>53</v>
      </c>
      <c r="K4" s="113" t="s">
        <v>54</v>
      </c>
      <c r="L4" s="113" t="s">
        <v>4</v>
      </c>
    </row>
    <row r="5" spans="1:12" s="108" customFormat="1" ht="17.100000000000001" customHeight="1" x14ac:dyDescent="0.3">
      <c r="A5" s="114">
        <v>2019</v>
      </c>
      <c r="B5" s="113">
        <f>SUM(B6:B17)</f>
        <v>300698</v>
      </c>
      <c r="C5" s="113">
        <f t="shared" ref="C5:F5" si="0">SUM(C6:C17)</f>
        <v>856538</v>
      </c>
      <c r="D5" s="113">
        <f t="shared" si="0"/>
        <v>1457420</v>
      </c>
      <c r="E5" s="113">
        <f t="shared" si="0"/>
        <v>330329</v>
      </c>
      <c r="F5" s="113">
        <f t="shared" si="0"/>
        <v>2944985</v>
      </c>
      <c r="G5" s="114">
        <v>2019</v>
      </c>
      <c r="H5" s="113">
        <f>SUM(H6:H17)</f>
        <v>5167</v>
      </c>
      <c r="I5" s="113">
        <f t="shared" ref="I5:K5" si="1">SUM(I6:I17)</f>
        <v>45796</v>
      </c>
      <c r="J5" s="113">
        <f t="shared" si="1"/>
        <v>166553</v>
      </c>
      <c r="K5" s="113">
        <f t="shared" si="1"/>
        <v>46859</v>
      </c>
      <c r="L5" s="113">
        <f>SUM(L6:L17)</f>
        <v>264375</v>
      </c>
    </row>
    <row r="6" spans="1:12" s="108" customFormat="1" ht="17.100000000000001" customHeight="1" x14ac:dyDescent="0.3">
      <c r="A6" s="41" t="s">
        <v>8</v>
      </c>
      <c r="B6" s="43">
        <v>0</v>
      </c>
      <c r="C6" s="42">
        <v>0</v>
      </c>
      <c r="D6" s="42">
        <v>0</v>
      </c>
      <c r="E6" s="42">
        <v>0</v>
      </c>
      <c r="F6" s="42">
        <f>SUM(B6:E6)</f>
        <v>0</v>
      </c>
      <c r="G6" s="41" t="s">
        <v>8</v>
      </c>
      <c r="H6" s="43">
        <v>31</v>
      </c>
      <c r="I6" s="42">
        <v>1210</v>
      </c>
      <c r="J6" s="42">
        <v>10143</v>
      </c>
      <c r="K6" s="42">
        <v>1400</v>
      </c>
      <c r="L6" s="42">
        <f>SUM(H6:K6)</f>
        <v>12784</v>
      </c>
    </row>
    <row r="7" spans="1:12" s="108" customFormat="1" ht="17.100000000000001" customHeight="1" x14ac:dyDescent="0.3">
      <c r="A7" s="41" t="s">
        <v>9</v>
      </c>
      <c r="B7" s="43">
        <v>0</v>
      </c>
      <c r="C7" s="42">
        <v>0</v>
      </c>
      <c r="D7" s="42">
        <v>0</v>
      </c>
      <c r="E7" s="42">
        <v>0</v>
      </c>
      <c r="F7" s="42">
        <f t="shared" ref="F7:F17" si="2">SUM(B7:E7)</f>
        <v>0</v>
      </c>
      <c r="G7" s="41" t="s">
        <v>9</v>
      </c>
      <c r="H7" s="43">
        <v>27</v>
      </c>
      <c r="I7" s="42">
        <v>1440</v>
      </c>
      <c r="J7" s="42">
        <v>9898</v>
      </c>
      <c r="K7" s="42">
        <v>1416</v>
      </c>
      <c r="L7" s="42">
        <f t="shared" ref="L7:L17" si="3">SUM(H7:K7)</f>
        <v>12781</v>
      </c>
    </row>
    <row r="8" spans="1:12" s="108" customFormat="1" ht="17.100000000000001" customHeight="1" x14ac:dyDescent="0.3">
      <c r="A8" s="41" t="s">
        <v>10</v>
      </c>
      <c r="B8" s="43">
        <v>248</v>
      </c>
      <c r="C8" s="42">
        <v>150</v>
      </c>
      <c r="D8" s="42">
        <v>508</v>
      </c>
      <c r="E8" s="42">
        <v>0</v>
      </c>
      <c r="F8" s="42">
        <f t="shared" si="2"/>
        <v>906</v>
      </c>
      <c r="G8" s="41" t="s">
        <v>10</v>
      </c>
      <c r="H8" s="43">
        <v>82</v>
      </c>
      <c r="I8" s="42">
        <v>1591</v>
      </c>
      <c r="J8" s="42">
        <v>11652</v>
      </c>
      <c r="K8" s="42">
        <v>1661</v>
      </c>
      <c r="L8" s="42">
        <f t="shared" si="3"/>
        <v>14986</v>
      </c>
    </row>
    <row r="9" spans="1:12" s="108" customFormat="1" ht="17.100000000000001" customHeight="1" x14ac:dyDescent="0.3">
      <c r="A9" s="41" t="s">
        <v>11</v>
      </c>
      <c r="B9" s="43">
        <v>4444</v>
      </c>
      <c r="C9" s="42">
        <v>10538</v>
      </c>
      <c r="D9" s="42">
        <v>62690</v>
      </c>
      <c r="E9" s="42">
        <v>7606</v>
      </c>
      <c r="F9" s="42">
        <f t="shared" si="2"/>
        <v>85278</v>
      </c>
      <c r="G9" s="41" t="s">
        <v>11</v>
      </c>
      <c r="H9" s="43">
        <v>102</v>
      </c>
      <c r="I9" s="42">
        <v>2823</v>
      </c>
      <c r="J9" s="42">
        <v>13335</v>
      </c>
      <c r="K9" s="42">
        <v>1961</v>
      </c>
      <c r="L9" s="42">
        <f t="shared" si="3"/>
        <v>18221</v>
      </c>
    </row>
    <row r="10" spans="1:12" s="108" customFormat="1" ht="17.100000000000001" customHeight="1" x14ac:dyDescent="0.3">
      <c r="A10" s="41" t="s">
        <v>12</v>
      </c>
      <c r="B10" s="43">
        <v>31678</v>
      </c>
      <c r="C10" s="42">
        <v>106219</v>
      </c>
      <c r="D10" s="42">
        <v>176333</v>
      </c>
      <c r="E10" s="42">
        <v>41022</v>
      </c>
      <c r="F10" s="42">
        <f t="shared" si="2"/>
        <v>355252</v>
      </c>
      <c r="G10" s="41" t="s">
        <v>12</v>
      </c>
      <c r="H10" s="43">
        <v>187</v>
      </c>
      <c r="I10" s="42">
        <v>3686</v>
      </c>
      <c r="J10" s="42">
        <v>13507</v>
      </c>
      <c r="K10" s="42">
        <v>3002</v>
      </c>
      <c r="L10" s="42">
        <f t="shared" si="3"/>
        <v>20382</v>
      </c>
    </row>
    <row r="11" spans="1:12" s="108" customFormat="1" ht="17.100000000000001" customHeight="1" x14ac:dyDescent="0.3">
      <c r="A11" s="41" t="s">
        <v>13</v>
      </c>
      <c r="B11" s="43">
        <v>58891</v>
      </c>
      <c r="C11" s="42">
        <v>161632</v>
      </c>
      <c r="D11" s="42">
        <v>263264</v>
      </c>
      <c r="E11" s="42">
        <v>62848</v>
      </c>
      <c r="F11" s="42">
        <f t="shared" si="2"/>
        <v>546635</v>
      </c>
      <c r="G11" s="41" t="s">
        <v>13</v>
      </c>
      <c r="H11" s="43">
        <v>563</v>
      </c>
      <c r="I11" s="42">
        <v>6284</v>
      </c>
      <c r="J11" s="42">
        <v>17394</v>
      </c>
      <c r="K11" s="42">
        <v>6103</v>
      </c>
      <c r="L11" s="42">
        <f t="shared" si="3"/>
        <v>30344</v>
      </c>
    </row>
    <row r="12" spans="1:12" s="108" customFormat="1" ht="17.100000000000001" customHeight="1" x14ac:dyDescent="0.3">
      <c r="A12" s="41" t="s">
        <v>14</v>
      </c>
      <c r="B12" s="43">
        <v>75183</v>
      </c>
      <c r="C12" s="42">
        <v>204052</v>
      </c>
      <c r="D12" s="42">
        <v>317577</v>
      </c>
      <c r="E12" s="42">
        <v>76809</v>
      </c>
      <c r="F12" s="42">
        <f t="shared" si="2"/>
        <v>673621</v>
      </c>
      <c r="G12" s="41" t="s">
        <v>14</v>
      </c>
      <c r="H12" s="43">
        <v>1394</v>
      </c>
      <c r="I12" s="42">
        <v>8203</v>
      </c>
      <c r="J12" s="42">
        <v>20212</v>
      </c>
      <c r="K12" s="42">
        <v>10225</v>
      </c>
      <c r="L12" s="42">
        <f t="shared" si="3"/>
        <v>40034</v>
      </c>
    </row>
    <row r="13" spans="1:12" s="108" customFormat="1" ht="17.100000000000001" customHeight="1" x14ac:dyDescent="0.3">
      <c r="A13" s="41" t="s">
        <v>15</v>
      </c>
      <c r="B13" s="43">
        <v>65780</v>
      </c>
      <c r="C13" s="42">
        <v>200245</v>
      </c>
      <c r="D13" s="42">
        <v>309733</v>
      </c>
      <c r="E13" s="42">
        <v>77555</v>
      </c>
      <c r="F13" s="42">
        <f t="shared" si="2"/>
        <v>653313</v>
      </c>
      <c r="G13" s="41" t="s">
        <v>15</v>
      </c>
      <c r="H13" s="43">
        <v>1720</v>
      </c>
      <c r="I13" s="42">
        <v>8485</v>
      </c>
      <c r="J13" s="42">
        <v>20112</v>
      </c>
      <c r="K13" s="42">
        <v>10001</v>
      </c>
      <c r="L13" s="42">
        <f t="shared" si="3"/>
        <v>40318</v>
      </c>
    </row>
    <row r="14" spans="1:12" s="108" customFormat="1" ht="17.100000000000001" customHeight="1" x14ac:dyDescent="0.3">
      <c r="A14" s="41" t="s">
        <v>16</v>
      </c>
      <c r="B14" s="43">
        <v>53100</v>
      </c>
      <c r="C14" s="42">
        <v>146825</v>
      </c>
      <c r="D14" s="42">
        <v>237129</v>
      </c>
      <c r="E14" s="42">
        <v>53098</v>
      </c>
      <c r="F14" s="42">
        <f t="shared" si="2"/>
        <v>490152</v>
      </c>
      <c r="G14" s="41" t="s">
        <v>16</v>
      </c>
      <c r="H14" s="43">
        <v>763</v>
      </c>
      <c r="I14" s="42">
        <v>5904</v>
      </c>
      <c r="J14" s="42">
        <v>16140</v>
      </c>
      <c r="K14" s="42">
        <v>5401</v>
      </c>
      <c r="L14" s="42">
        <f t="shared" si="3"/>
        <v>28208</v>
      </c>
    </row>
    <row r="15" spans="1:12" s="108" customFormat="1" ht="17.100000000000001" customHeight="1" x14ac:dyDescent="0.3">
      <c r="A15" s="41" t="s">
        <v>17</v>
      </c>
      <c r="B15" s="43">
        <v>11348</v>
      </c>
      <c r="C15" s="42">
        <v>26877</v>
      </c>
      <c r="D15" s="42">
        <v>89576</v>
      </c>
      <c r="E15" s="42">
        <v>11391</v>
      </c>
      <c r="F15" s="42">
        <f t="shared" si="2"/>
        <v>139192</v>
      </c>
      <c r="G15" s="41" t="s">
        <v>17</v>
      </c>
      <c r="H15" s="43">
        <v>165</v>
      </c>
      <c r="I15" s="42">
        <v>3095</v>
      </c>
      <c r="J15" s="42">
        <v>12646</v>
      </c>
      <c r="K15" s="42">
        <v>2432</v>
      </c>
      <c r="L15" s="42">
        <f t="shared" si="3"/>
        <v>18338</v>
      </c>
    </row>
    <row r="16" spans="1:12" s="108" customFormat="1" ht="17.100000000000001" customHeight="1" x14ac:dyDescent="0.3">
      <c r="A16" s="41" t="s">
        <v>18</v>
      </c>
      <c r="B16" s="43">
        <v>26</v>
      </c>
      <c r="C16" s="42">
        <v>0</v>
      </c>
      <c r="D16" s="42">
        <v>465</v>
      </c>
      <c r="E16" s="42">
        <v>0</v>
      </c>
      <c r="F16" s="42">
        <f t="shared" si="2"/>
        <v>491</v>
      </c>
      <c r="G16" s="41" t="s">
        <v>18</v>
      </c>
      <c r="H16" s="43">
        <v>27</v>
      </c>
      <c r="I16" s="42">
        <v>1493</v>
      </c>
      <c r="J16" s="42">
        <v>10683</v>
      </c>
      <c r="K16" s="42">
        <v>1699</v>
      </c>
      <c r="L16" s="42">
        <f t="shared" si="3"/>
        <v>13902</v>
      </c>
    </row>
    <row r="17" spans="1:12" s="108" customFormat="1" ht="17.100000000000001" customHeight="1" x14ac:dyDescent="0.3">
      <c r="A17" s="41" t="s">
        <v>19</v>
      </c>
      <c r="B17" s="43">
        <v>0</v>
      </c>
      <c r="C17" s="42">
        <v>0</v>
      </c>
      <c r="D17" s="42">
        <v>145</v>
      </c>
      <c r="E17" s="42">
        <v>0</v>
      </c>
      <c r="F17" s="42">
        <f t="shared" si="2"/>
        <v>145</v>
      </c>
      <c r="G17" s="41" t="s">
        <v>19</v>
      </c>
      <c r="H17" s="43">
        <v>106</v>
      </c>
      <c r="I17" s="42">
        <v>1582</v>
      </c>
      <c r="J17" s="42">
        <v>10831</v>
      </c>
      <c r="K17" s="42">
        <v>1558</v>
      </c>
      <c r="L17" s="42">
        <f t="shared" si="3"/>
        <v>14077</v>
      </c>
    </row>
    <row r="18" spans="1:12" s="108" customFormat="1" ht="17.100000000000001" customHeight="1" x14ac:dyDescent="0.3">
      <c r="A18" s="114">
        <v>2018</v>
      </c>
      <c r="B18" s="113">
        <f>SUM(B19:B30)</f>
        <v>280580</v>
      </c>
      <c r="C18" s="113">
        <f t="shared" ref="C18:F18" si="4">SUM(C19:C30)</f>
        <v>847623</v>
      </c>
      <c r="D18" s="113">
        <f t="shared" si="4"/>
        <v>1502305</v>
      </c>
      <c r="E18" s="113">
        <f t="shared" si="4"/>
        <v>325772</v>
      </c>
      <c r="F18" s="113">
        <f t="shared" si="4"/>
        <v>2956280</v>
      </c>
      <c r="G18" s="114">
        <v>2018</v>
      </c>
      <c r="H18" s="113">
        <f>SUM(H19:H30)</f>
        <v>4718</v>
      </c>
      <c r="I18" s="113">
        <f t="shared" ref="I18:L18" si="5">SUM(I19:I30)</f>
        <v>42653</v>
      </c>
      <c r="J18" s="113">
        <f t="shared" si="5"/>
        <v>165039</v>
      </c>
      <c r="K18" s="113">
        <f t="shared" si="5"/>
        <v>44807</v>
      </c>
      <c r="L18" s="113">
        <f t="shared" si="5"/>
        <v>257217</v>
      </c>
    </row>
    <row r="19" spans="1:12" s="108" customFormat="1" ht="17.100000000000001" customHeight="1" x14ac:dyDescent="0.3">
      <c r="A19" s="41" t="s">
        <v>8</v>
      </c>
      <c r="B19" s="43">
        <v>0</v>
      </c>
      <c r="C19" s="42">
        <v>0</v>
      </c>
      <c r="D19" s="42">
        <v>0</v>
      </c>
      <c r="E19" s="42">
        <v>0</v>
      </c>
      <c r="F19" s="42">
        <f>SUM(B19:E19)</f>
        <v>0</v>
      </c>
      <c r="G19" s="41" t="s">
        <v>8</v>
      </c>
      <c r="H19" s="43">
        <v>62</v>
      </c>
      <c r="I19" s="42">
        <v>1274</v>
      </c>
      <c r="J19" s="42">
        <v>9613</v>
      </c>
      <c r="K19" s="42">
        <v>872</v>
      </c>
      <c r="L19" s="42">
        <f>SUM(H19:K19)</f>
        <v>11821</v>
      </c>
    </row>
    <row r="20" spans="1:12" s="108" customFormat="1" ht="17.100000000000001" customHeight="1" x14ac:dyDescent="0.3">
      <c r="A20" s="41" t="s">
        <v>9</v>
      </c>
      <c r="B20" s="43">
        <v>0</v>
      </c>
      <c r="C20" s="42">
        <v>0</v>
      </c>
      <c r="D20" s="42">
        <v>0</v>
      </c>
      <c r="E20" s="42">
        <v>0</v>
      </c>
      <c r="F20" s="42">
        <f t="shared" ref="F20:F30" si="6">SUM(B20:E20)</f>
        <v>0</v>
      </c>
      <c r="G20" s="41" t="s">
        <v>9</v>
      </c>
      <c r="H20" s="43">
        <v>23</v>
      </c>
      <c r="I20" s="42">
        <v>1274</v>
      </c>
      <c r="J20" s="42">
        <v>9008</v>
      </c>
      <c r="K20" s="42">
        <v>941</v>
      </c>
      <c r="L20" s="42">
        <f t="shared" ref="L20:L30" si="7">SUM(H20:K20)</f>
        <v>11246</v>
      </c>
    </row>
    <row r="21" spans="1:12" s="108" customFormat="1" ht="17.100000000000001" customHeight="1" x14ac:dyDescent="0.3">
      <c r="A21" s="41" t="s">
        <v>10</v>
      </c>
      <c r="B21" s="43">
        <v>182</v>
      </c>
      <c r="C21" s="42">
        <v>328</v>
      </c>
      <c r="D21" s="42">
        <v>8985</v>
      </c>
      <c r="E21" s="42">
        <v>1480</v>
      </c>
      <c r="F21" s="42">
        <f t="shared" si="6"/>
        <v>10975</v>
      </c>
      <c r="G21" s="41" t="s">
        <v>10</v>
      </c>
      <c r="H21" s="43">
        <v>67</v>
      </c>
      <c r="I21" s="42">
        <v>1677</v>
      </c>
      <c r="J21" s="42">
        <v>10437</v>
      </c>
      <c r="K21" s="42">
        <v>1285</v>
      </c>
      <c r="L21" s="42">
        <f t="shared" si="7"/>
        <v>13466</v>
      </c>
    </row>
    <row r="22" spans="1:12" s="108" customFormat="1" ht="17.100000000000001" customHeight="1" x14ac:dyDescent="0.3">
      <c r="A22" s="41" t="s">
        <v>11</v>
      </c>
      <c r="B22" s="43">
        <v>2636</v>
      </c>
      <c r="C22" s="42">
        <v>8478</v>
      </c>
      <c r="D22" s="42">
        <v>49598</v>
      </c>
      <c r="E22" s="42">
        <v>7385</v>
      </c>
      <c r="F22" s="42">
        <f t="shared" si="6"/>
        <v>68097</v>
      </c>
      <c r="G22" s="41" t="s">
        <v>11</v>
      </c>
      <c r="H22" s="43">
        <v>134</v>
      </c>
      <c r="I22" s="42">
        <v>2561</v>
      </c>
      <c r="J22" s="42">
        <v>12264</v>
      </c>
      <c r="K22" s="42">
        <v>1846</v>
      </c>
      <c r="L22" s="42">
        <f t="shared" si="7"/>
        <v>16805</v>
      </c>
    </row>
    <row r="23" spans="1:12" s="108" customFormat="1" ht="17.100000000000001" customHeight="1" x14ac:dyDescent="0.3">
      <c r="A23" s="41" t="s">
        <v>12</v>
      </c>
      <c r="B23" s="43">
        <v>30760</v>
      </c>
      <c r="C23" s="42">
        <v>105043</v>
      </c>
      <c r="D23" s="42">
        <v>182569</v>
      </c>
      <c r="E23" s="42">
        <v>41878</v>
      </c>
      <c r="F23" s="42">
        <f t="shared" si="6"/>
        <v>360250</v>
      </c>
      <c r="G23" s="41" t="s">
        <v>12</v>
      </c>
      <c r="H23" s="43">
        <v>113</v>
      </c>
      <c r="I23" s="42">
        <v>4196</v>
      </c>
      <c r="J23" s="42">
        <v>14225</v>
      </c>
      <c r="K23" s="42">
        <v>3560</v>
      </c>
      <c r="L23" s="42">
        <f t="shared" si="7"/>
        <v>22094</v>
      </c>
    </row>
    <row r="24" spans="1:12" s="108" customFormat="1" ht="17.100000000000001" customHeight="1" x14ac:dyDescent="0.3">
      <c r="A24" s="41" t="s">
        <v>13</v>
      </c>
      <c r="B24" s="43">
        <v>51928</v>
      </c>
      <c r="C24" s="42">
        <v>160291</v>
      </c>
      <c r="D24" s="42">
        <v>276908</v>
      </c>
      <c r="E24" s="42">
        <v>62406</v>
      </c>
      <c r="F24" s="42">
        <f t="shared" si="6"/>
        <v>551533</v>
      </c>
      <c r="G24" s="41" t="s">
        <v>13</v>
      </c>
      <c r="H24" s="43">
        <v>606</v>
      </c>
      <c r="I24" s="42">
        <v>5449</v>
      </c>
      <c r="J24" s="42">
        <v>15851</v>
      </c>
      <c r="K24" s="42">
        <v>5476</v>
      </c>
      <c r="L24" s="42">
        <f t="shared" si="7"/>
        <v>27382</v>
      </c>
    </row>
    <row r="25" spans="1:12" s="108" customFormat="1" ht="17.100000000000001" customHeight="1" x14ac:dyDescent="0.3">
      <c r="A25" s="41" t="s">
        <v>14</v>
      </c>
      <c r="B25" s="43">
        <v>71302</v>
      </c>
      <c r="C25" s="42">
        <v>199033</v>
      </c>
      <c r="D25" s="42">
        <v>330765</v>
      </c>
      <c r="E25" s="42">
        <v>73549</v>
      </c>
      <c r="F25" s="42">
        <f t="shared" si="6"/>
        <v>674649</v>
      </c>
      <c r="G25" s="41" t="s">
        <v>14</v>
      </c>
      <c r="H25" s="43">
        <v>1273</v>
      </c>
      <c r="I25" s="42">
        <v>7316</v>
      </c>
      <c r="J25" s="42">
        <v>21283</v>
      </c>
      <c r="K25" s="42">
        <v>10283</v>
      </c>
      <c r="L25" s="42">
        <f t="shared" si="7"/>
        <v>40155</v>
      </c>
    </row>
    <row r="26" spans="1:12" s="108" customFormat="1" ht="17.100000000000001" customHeight="1" x14ac:dyDescent="0.3">
      <c r="A26" s="41" t="s">
        <v>15</v>
      </c>
      <c r="B26" s="43">
        <v>59606</v>
      </c>
      <c r="C26" s="42">
        <v>197552</v>
      </c>
      <c r="D26" s="42">
        <v>317449</v>
      </c>
      <c r="E26" s="42">
        <v>73582</v>
      </c>
      <c r="F26" s="42">
        <f t="shared" si="6"/>
        <v>648189</v>
      </c>
      <c r="G26" s="41" t="s">
        <v>15</v>
      </c>
      <c r="H26" s="43">
        <v>1419</v>
      </c>
      <c r="I26" s="42">
        <v>7702</v>
      </c>
      <c r="J26" s="42">
        <v>21849</v>
      </c>
      <c r="K26" s="42">
        <v>9750</v>
      </c>
      <c r="L26" s="42">
        <f t="shared" si="7"/>
        <v>40720</v>
      </c>
    </row>
    <row r="27" spans="1:12" s="108" customFormat="1" ht="17.100000000000001" customHeight="1" x14ac:dyDescent="0.3">
      <c r="A27" s="41" t="s">
        <v>16</v>
      </c>
      <c r="B27" s="43">
        <v>51327</v>
      </c>
      <c r="C27" s="42">
        <v>144674</v>
      </c>
      <c r="D27" s="42">
        <v>248180</v>
      </c>
      <c r="E27" s="42">
        <v>54206</v>
      </c>
      <c r="F27" s="42">
        <f t="shared" si="6"/>
        <v>498387</v>
      </c>
      <c r="G27" s="41" t="s">
        <v>16</v>
      </c>
      <c r="H27" s="43">
        <v>776</v>
      </c>
      <c r="I27" s="42">
        <v>5381</v>
      </c>
      <c r="J27" s="42">
        <v>16315</v>
      </c>
      <c r="K27" s="42">
        <v>5244</v>
      </c>
      <c r="L27" s="42">
        <f t="shared" si="7"/>
        <v>27716</v>
      </c>
    </row>
    <row r="28" spans="1:12" s="108" customFormat="1" ht="17.100000000000001" customHeight="1" x14ac:dyDescent="0.3">
      <c r="A28" s="41" t="s">
        <v>17</v>
      </c>
      <c r="B28" s="43">
        <v>12802</v>
      </c>
      <c r="C28" s="42">
        <v>32224</v>
      </c>
      <c r="D28" s="42">
        <v>87094</v>
      </c>
      <c r="E28" s="42">
        <v>11283</v>
      </c>
      <c r="F28" s="42">
        <f t="shared" si="6"/>
        <v>143403</v>
      </c>
      <c r="G28" s="41" t="s">
        <v>17</v>
      </c>
      <c r="H28" s="43">
        <v>147</v>
      </c>
      <c r="I28" s="42">
        <v>3534</v>
      </c>
      <c r="J28" s="42">
        <v>12720</v>
      </c>
      <c r="K28" s="42">
        <v>2526</v>
      </c>
      <c r="L28" s="42">
        <f t="shared" si="7"/>
        <v>18927</v>
      </c>
    </row>
    <row r="29" spans="1:12" s="108" customFormat="1" ht="17.100000000000001" customHeight="1" x14ac:dyDescent="0.3">
      <c r="A29" s="41" t="s">
        <v>18</v>
      </c>
      <c r="B29" s="43">
        <v>37</v>
      </c>
      <c r="C29" s="42">
        <v>0</v>
      </c>
      <c r="D29" s="42">
        <v>590</v>
      </c>
      <c r="E29" s="42">
        <v>3</v>
      </c>
      <c r="F29" s="42">
        <f t="shared" si="6"/>
        <v>630</v>
      </c>
      <c r="G29" s="41" t="s">
        <v>18</v>
      </c>
      <c r="H29" s="43">
        <v>40</v>
      </c>
      <c r="I29" s="42">
        <v>1436</v>
      </c>
      <c r="J29" s="42">
        <v>10527</v>
      </c>
      <c r="K29" s="42">
        <v>1502</v>
      </c>
      <c r="L29" s="42">
        <f t="shared" si="7"/>
        <v>13505</v>
      </c>
    </row>
    <row r="30" spans="1:12" s="108" customFormat="1" ht="17.100000000000001" customHeight="1" x14ac:dyDescent="0.3">
      <c r="A30" s="41" t="s">
        <v>19</v>
      </c>
      <c r="B30" s="43">
        <v>0</v>
      </c>
      <c r="C30" s="42">
        <v>0</v>
      </c>
      <c r="D30" s="42">
        <v>167</v>
      </c>
      <c r="E30" s="42">
        <v>0</v>
      </c>
      <c r="F30" s="42">
        <f t="shared" si="6"/>
        <v>167</v>
      </c>
      <c r="G30" s="41" t="s">
        <v>19</v>
      </c>
      <c r="H30" s="43">
        <v>58</v>
      </c>
      <c r="I30" s="42">
        <v>853</v>
      </c>
      <c r="J30" s="42">
        <v>10947</v>
      </c>
      <c r="K30" s="42">
        <v>1522</v>
      </c>
      <c r="L30" s="42">
        <f t="shared" si="7"/>
        <v>13380</v>
      </c>
    </row>
    <row r="31" spans="1:12" s="108" customFormat="1" ht="17.100000000000001" customHeight="1" x14ac:dyDescent="0.3">
      <c r="A31" s="114">
        <v>2017</v>
      </c>
      <c r="B31" s="113">
        <f>SUM(B32:B43)</f>
        <v>270704</v>
      </c>
      <c r="C31" s="113">
        <f t="shared" ref="C31:F31" si="8">SUM(C32:C43)</f>
        <v>780903</v>
      </c>
      <c r="D31" s="113">
        <f t="shared" si="8"/>
        <v>1300027</v>
      </c>
      <c r="E31" s="113">
        <f t="shared" si="8"/>
        <v>266774</v>
      </c>
      <c r="F31" s="113">
        <f t="shared" si="8"/>
        <v>2618408</v>
      </c>
      <c r="G31" s="114">
        <v>2017</v>
      </c>
      <c r="H31" s="113">
        <f>SUM(H32:H43)</f>
        <v>6428</v>
      </c>
      <c r="I31" s="113">
        <f t="shared" ref="I31:L31" si="9">SUM(I32:I43)</f>
        <v>39862</v>
      </c>
      <c r="J31" s="113">
        <f t="shared" si="9"/>
        <v>141757</v>
      </c>
      <c r="K31" s="113">
        <f t="shared" si="9"/>
        <v>37964</v>
      </c>
      <c r="L31" s="113">
        <f t="shared" si="9"/>
        <v>226011</v>
      </c>
    </row>
    <row r="32" spans="1:12" s="58" customFormat="1" x14ac:dyDescent="0.3">
      <c r="A32" s="41" t="s">
        <v>8</v>
      </c>
      <c r="B32" s="43">
        <v>0</v>
      </c>
      <c r="C32" s="42">
        <v>0</v>
      </c>
      <c r="D32" s="42">
        <v>0</v>
      </c>
      <c r="E32" s="42">
        <v>0</v>
      </c>
      <c r="F32" s="42">
        <f>SUM(B32:E32)</f>
        <v>0</v>
      </c>
      <c r="G32" s="41" t="s">
        <v>8</v>
      </c>
      <c r="H32" s="43">
        <v>154</v>
      </c>
      <c r="I32" s="42">
        <v>1358</v>
      </c>
      <c r="J32" s="42">
        <v>7361</v>
      </c>
      <c r="K32" s="42">
        <v>808</v>
      </c>
      <c r="L32" s="42">
        <f>SUM(H32:K32)</f>
        <v>9681</v>
      </c>
    </row>
    <row r="33" spans="1:12" s="58" customFormat="1" x14ac:dyDescent="0.3">
      <c r="A33" s="41" t="s">
        <v>9</v>
      </c>
      <c r="B33" s="43">
        <v>0</v>
      </c>
      <c r="C33" s="42">
        <v>0</v>
      </c>
      <c r="D33" s="42">
        <v>2</v>
      </c>
      <c r="E33" s="42">
        <v>0</v>
      </c>
      <c r="F33" s="42">
        <f t="shared" ref="F33:F43" si="10">SUM(B33:E33)</f>
        <v>2</v>
      </c>
      <c r="G33" s="41" t="s">
        <v>9</v>
      </c>
      <c r="H33" s="43">
        <v>39</v>
      </c>
      <c r="I33" s="42">
        <v>1310</v>
      </c>
      <c r="J33" s="42">
        <v>6923</v>
      </c>
      <c r="K33" s="42">
        <v>842</v>
      </c>
      <c r="L33" s="42">
        <f t="shared" ref="L33:L43" si="11">SUM(H33:K33)</f>
        <v>9114</v>
      </c>
    </row>
    <row r="34" spans="1:12" s="58" customFormat="1" x14ac:dyDescent="0.3">
      <c r="A34" s="41" t="s">
        <v>10</v>
      </c>
      <c r="B34" s="43">
        <v>0</v>
      </c>
      <c r="C34" s="42">
        <v>318</v>
      </c>
      <c r="D34" s="42">
        <v>3156</v>
      </c>
      <c r="E34" s="42">
        <v>170</v>
      </c>
      <c r="F34" s="42">
        <f t="shared" si="10"/>
        <v>3644</v>
      </c>
      <c r="G34" s="41" t="s">
        <v>10</v>
      </c>
      <c r="H34" s="43">
        <v>43</v>
      </c>
      <c r="I34" s="42">
        <v>1379</v>
      </c>
      <c r="J34" s="42">
        <v>8773</v>
      </c>
      <c r="K34" s="42">
        <v>1007</v>
      </c>
      <c r="L34" s="42">
        <f t="shared" si="11"/>
        <v>11202</v>
      </c>
    </row>
    <row r="35" spans="1:12" s="58" customFormat="1" x14ac:dyDescent="0.3">
      <c r="A35" s="41" t="s">
        <v>11</v>
      </c>
      <c r="B35" s="43">
        <v>2616</v>
      </c>
      <c r="C35" s="42">
        <v>7903</v>
      </c>
      <c r="D35" s="42">
        <v>34767</v>
      </c>
      <c r="E35" s="42">
        <v>3659</v>
      </c>
      <c r="F35" s="42">
        <f t="shared" si="10"/>
        <v>48945</v>
      </c>
      <c r="G35" s="41" t="s">
        <v>11</v>
      </c>
      <c r="H35" s="43">
        <v>177</v>
      </c>
      <c r="I35" s="42">
        <v>2431</v>
      </c>
      <c r="J35" s="42">
        <v>11469</v>
      </c>
      <c r="K35" s="42">
        <v>1750</v>
      </c>
      <c r="L35" s="42">
        <f t="shared" si="11"/>
        <v>15827</v>
      </c>
    </row>
    <row r="36" spans="1:12" s="58" customFormat="1" x14ac:dyDescent="0.3">
      <c r="A36" s="41" t="s">
        <v>12</v>
      </c>
      <c r="B36" s="43">
        <v>29211</v>
      </c>
      <c r="C36" s="42">
        <v>86603</v>
      </c>
      <c r="D36" s="42">
        <v>147104</v>
      </c>
      <c r="E36" s="42">
        <v>31308</v>
      </c>
      <c r="F36" s="42">
        <f t="shared" si="10"/>
        <v>294226</v>
      </c>
      <c r="G36" s="41" t="s">
        <v>12</v>
      </c>
      <c r="H36" s="43">
        <v>95</v>
      </c>
      <c r="I36" s="42">
        <v>3737</v>
      </c>
      <c r="J36" s="42">
        <v>12987</v>
      </c>
      <c r="K36" s="42">
        <v>2797</v>
      </c>
      <c r="L36" s="42">
        <f t="shared" si="11"/>
        <v>19616</v>
      </c>
    </row>
    <row r="37" spans="1:12" s="58" customFormat="1" x14ac:dyDescent="0.3">
      <c r="A37" s="41" t="s">
        <v>13</v>
      </c>
      <c r="B37" s="43">
        <v>49373</v>
      </c>
      <c r="C37" s="42">
        <v>147555</v>
      </c>
      <c r="D37" s="42">
        <v>233232</v>
      </c>
      <c r="E37" s="42">
        <v>49889</v>
      </c>
      <c r="F37" s="42">
        <f t="shared" si="10"/>
        <v>480049</v>
      </c>
      <c r="G37" s="41" t="s">
        <v>13</v>
      </c>
      <c r="H37" s="43">
        <v>1080</v>
      </c>
      <c r="I37" s="42">
        <v>5405</v>
      </c>
      <c r="J37" s="42">
        <v>14696</v>
      </c>
      <c r="K37" s="42">
        <v>4985</v>
      </c>
      <c r="L37" s="42">
        <f t="shared" si="11"/>
        <v>26166</v>
      </c>
    </row>
    <row r="38" spans="1:12" s="58" customFormat="1" x14ac:dyDescent="0.3">
      <c r="A38" s="41" t="s">
        <v>14</v>
      </c>
      <c r="B38" s="43">
        <v>68653</v>
      </c>
      <c r="C38" s="42">
        <v>183282</v>
      </c>
      <c r="D38" s="42">
        <v>298691</v>
      </c>
      <c r="E38" s="42">
        <v>62132</v>
      </c>
      <c r="F38" s="42">
        <f t="shared" si="10"/>
        <v>612758</v>
      </c>
      <c r="G38" s="41" t="s">
        <v>14</v>
      </c>
      <c r="H38" s="43">
        <v>1710</v>
      </c>
      <c r="I38" s="42">
        <v>6781</v>
      </c>
      <c r="J38" s="42">
        <v>18059</v>
      </c>
      <c r="K38" s="42">
        <v>8827</v>
      </c>
      <c r="L38" s="42">
        <f t="shared" si="11"/>
        <v>35377</v>
      </c>
    </row>
    <row r="39" spans="1:12" s="58" customFormat="1" x14ac:dyDescent="0.3">
      <c r="A39" s="41" t="s">
        <v>15</v>
      </c>
      <c r="B39" s="43">
        <v>59298</v>
      </c>
      <c r="C39" s="42">
        <v>188245</v>
      </c>
      <c r="D39" s="42">
        <v>284603</v>
      </c>
      <c r="E39" s="42">
        <v>66380</v>
      </c>
      <c r="F39" s="42">
        <f t="shared" si="10"/>
        <v>598526</v>
      </c>
      <c r="G39" s="41" t="s">
        <v>15</v>
      </c>
      <c r="H39" s="43">
        <v>1699</v>
      </c>
      <c r="I39" s="42">
        <v>7093</v>
      </c>
      <c r="J39" s="42">
        <v>17550</v>
      </c>
      <c r="K39" s="42">
        <v>8781</v>
      </c>
      <c r="L39" s="42">
        <f t="shared" si="11"/>
        <v>35123</v>
      </c>
    </row>
    <row r="40" spans="1:12" s="58" customFormat="1" x14ac:dyDescent="0.3">
      <c r="A40" s="41" t="s">
        <v>16</v>
      </c>
      <c r="B40" s="43">
        <v>48068</v>
      </c>
      <c r="C40" s="42">
        <v>137154</v>
      </c>
      <c r="D40" s="42">
        <v>220053</v>
      </c>
      <c r="E40" s="42">
        <v>44671</v>
      </c>
      <c r="F40" s="42">
        <f t="shared" si="10"/>
        <v>449946</v>
      </c>
      <c r="G40" s="41" t="s">
        <v>16</v>
      </c>
      <c r="H40" s="43">
        <v>1057</v>
      </c>
      <c r="I40" s="42">
        <v>4984</v>
      </c>
      <c r="J40" s="42">
        <v>13817</v>
      </c>
      <c r="K40" s="42">
        <v>4278</v>
      </c>
      <c r="L40" s="42">
        <f t="shared" si="11"/>
        <v>24136</v>
      </c>
    </row>
    <row r="41" spans="1:12" s="58" customFormat="1" x14ac:dyDescent="0.3">
      <c r="A41" s="41" t="s">
        <v>17</v>
      </c>
      <c r="B41" s="43">
        <v>13485</v>
      </c>
      <c r="C41" s="42">
        <v>29780</v>
      </c>
      <c r="D41" s="42">
        <v>77446</v>
      </c>
      <c r="E41" s="42">
        <v>8471</v>
      </c>
      <c r="F41" s="42">
        <f t="shared" si="10"/>
        <v>129182</v>
      </c>
      <c r="G41" s="41" t="s">
        <v>17</v>
      </c>
      <c r="H41" s="43">
        <v>252</v>
      </c>
      <c r="I41" s="42">
        <v>2935</v>
      </c>
      <c r="J41" s="42">
        <v>10010</v>
      </c>
      <c r="K41" s="42">
        <v>1880</v>
      </c>
      <c r="L41" s="42">
        <f t="shared" si="11"/>
        <v>15077</v>
      </c>
    </row>
    <row r="42" spans="1:12" s="58" customFormat="1" x14ac:dyDescent="0.3">
      <c r="A42" s="41" t="s">
        <v>18</v>
      </c>
      <c r="B42" s="43">
        <v>0</v>
      </c>
      <c r="C42" s="42">
        <v>63</v>
      </c>
      <c r="D42" s="42">
        <v>809</v>
      </c>
      <c r="E42" s="42">
        <v>94</v>
      </c>
      <c r="F42" s="42">
        <f t="shared" si="10"/>
        <v>966</v>
      </c>
      <c r="G42" s="41" t="s">
        <v>18</v>
      </c>
      <c r="H42" s="43">
        <v>58</v>
      </c>
      <c r="I42" s="42">
        <v>1237</v>
      </c>
      <c r="J42" s="42">
        <v>10149</v>
      </c>
      <c r="K42" s="42">
        <v>973</v>
      </c>
      <c r="L42" s="42">
        <f t="shared" si="11"/>
        <v>12417</v>
      </c>
    </row>
    <row r="43" spans="1:12" s="58" customFormat="1" x14ac:dyDescent="0.3">
      <c r="A43" s="41" t="s">
        <v>19</v>
      </c>
      <c r="B43" s="43">
        <v>0</v>
      </c>
      <c r="C43" s="42">
        <v>0</v>
      </c>
      <c r="D43" s="42">
        <v>164</v>
      </c>
      <c r="E43" s="42">
        <v>0</v>
      </c>
      <c r="F43" s="42">
        <f t="shared" si="10"/>
        <v>164</v>
      </c>
      <c r="G43" s="41" t="s">
        <v>19</v>
      </c>
      <c r="H43" s="43">
        <v>64</v>
      </c>
      <c r="I43" s="42">
        <v>1212</v>
      </c>
      <c r="J43" s="42">
        <v>9963</v>
      </c>
      <c r="K43" s="42">
        <v>1036</v>
      </c>
      <c r="L43" s="42">
        <f t="shared" si="11"/>
        <v>12275</v>
      </c>
    </row>
    <row r="44" spans="1:12" s="108" customFormat="1" ht="17.100000000000001" customHeight="1" x14ac:dyDescent="0.3">
      <c r="A44" s="114">
        <v>2016</v>
      </c>
      <c r="B44" s="113">
        <f>SUM(B45:B56)</f>
        <v>226308</v>
      </c>
      <c r="C44" s="113">
        <f t="shared" ref="C44:F44" si="12">SUM(C45:C56)</f>
        <v>672350</v>
      </c>
      <c r="D44" s="113">
        <f t="shared" si="12"/>
        <v>1233010</v>
      </c>
      <c r="E44" s="113">
        <f t="shared" si="12"/>
        <v>234131</v>
      </c>
      <c r="F44" s="113">
        <f t="shared" si="12"/>
        <v>2365799</v>
      </c>
      <c r="G44" s="114">
        <v>2016</v>
      </c>
      <c r="H44" s="113">
        <f>SUM(H45:H56)</f>
        <v>9440</v>
      </c>
      <c r="I44" s="113">
        <f t="shared" ref="I44:K44" si="13">SUM(I45:I56)</f>
        <v>32570</v>
      </c>
      <c r="J44" s="113">
        <f t="shared" si="13"/>
        <v>146086</v>
      </c>
      <c r="K44" s="113">
        <f t="shared" si="13"/>
        <v>33369</v>
      </c>
      <c r="L44" s="113">
        <f>SUM(L45:L56)</f>
        <v>221465</v>
      </c>
    </row>
    <row r="45" spans="1:12" s="58" customFormat="1" x14ac:dyDescent="0.3">
      <c r="A45" s="41" t="s">
        <v>8</v>
      </c>
      <c r="B45" s="43">
        <v>2</v>
      </c>
      <c r="C45" s="42">
        <v>0</v>
      </c>
      <c r="D45" s="42">
        <v>0</v>
      </c>
      <c r="E45" s="42">
        <v>0</v>
      </c>
      <c r="F45" s="42">
        <f>SUM(B45:E45)</f>
        <v>2</v>
      </c>
      <c r="G45" s="41" t="s">
        <v>8</v>
      </c>
      <c r="H45" s="43">
        <v>97</v>
      </c>
      <c r="I45" s="42">
        <v>724</v>
      </c>
      <c r="J45" s="42">
        <v>7021</v>
      </c>
      <c r="K45" s="42">
        <v>988</v>
      </c>
      <c r="L45" s="42">
        <f>SUM(H45:K45)</f>
        <v>8830</v>
      </c>
    </row>
    <row r="46" spans="1:12" s="58" customFormat="1" x14ac:dyDescent="0.3">
      <c r="A46" s="41" t="s">
        <v>9</v>
      </c>
      <c r="B46" s="43">
        <v>0</v>
      </c>
      <c r="C46" s="42">
        <v>0</v>
      </c>
      <c r="D46" s="42">
        <v>0</v>
      </c>
      <c r="E46" s="42">
        <v>5</v>
      </c>
      <c r="F46" s="42">
        <f t="shared" ref="F46:F56" si="14">SUM(B46:E46)</f>
        <v>5</v>
      </c>
      <c r="G46" s="41" t="s">
        <v>9</v>
      </c>
      <c r="H46" s="43">
        <v>59</v>
      </c>
      <c r="I46" s="42">
        <v>921</v>
      </c>
      <c r="J46" s="42">
        <v>7361</v>
      </c>
      <c r="K46" s="42">
        <v>1074</v>
      </c>
      <c r="L46" s="42">
        <f t="shared" ref="L46:L56" si="15">SUM(H46:K46)</f>
        <v>9415</v>
      </c>
    </row>
    <row r="47" spans="1:12" s="58" customFormat="1" x14ac:dyDescent="0.3">
      <c r="A47" s="41" t="s">
        <v>10</v>
      </c>
      <c r="B47" s="43">
        <v>2</v>
      </c>
      <c r="C47" s="42">
        <v>349</v>
      </c>
      <c r="D47" s="42">
        <v>1412</v>
      </c>
      <c r="E47" s="42">
        <v>160</v>
      </c>
      <c r="F47" s="42">
        <f t="shared" si="14"/>
        <v>1923</v>
      </c>
      <c r="G47" s="41" t="s">
        <v>10</v>
      </c>
      <c r="H47" s="43">
        <v>131</v>
      </c>
      <c r="I47" s="42">
        <v>862</v>
      </c>
      <c r="J47" s="42">
        <v>8252</v>
      </c>
      <c r="K47" s="42">
        <v>1122</v>
      </c>
      <c r="L47" s="42">
        <f t="shared" si="15"/>
        <v>10367</v>
      </c>
    </row>
    <row r="48" spans="1:12" s="58" customFormat="1" x14ac:dyDescent="0.3">
      <c r="A48" s="41" t="s">
        <v>11</v>
      </c>
      <c r="B48" s="43">
        <v>1989</v>
      </c>
      <c r="C48" s="42">
        <v>5540</v>
      </c>
      <c r="D48" s="42">
        <v>28454</v>
      </c>
      <c r="E48" s="42">
        <v>2416</v>
      </c>
      <c r="F48" s="42">
        <f t="shared" si="14"/>
        <v>38399</v>
      </c>
      <c r="G48" s="41" t="s">
        <v>11</v>
      </c>
      <c r="H48" s="43">
        <v>278</v>
      </c>
      <c r="I48" s="42">
        <v>1456</v>
      </c>
      <c r="J48" s="42">
        <v>13066</v>
      </c>
      <c r="K48" s="42">
        <v>1890</v>
      </c>
      <c r="L48" s="42">
        <f t="shared" si="15"/>
        <v>16690</v>
      </c>
    </row>
    <row r="49" spans="1:12" s="58" customFormat="1" x14ac:dyDescent="0.3">
      <c r="A49" s="41" t="s">
        <v>12</v>
      </c>
      <c r="B49" s="43">
        <v>25440</v>
      </c>
      <c r="C49" s="42">
        <v>70218</v>
      </c>
      <c r="D49" s="42">
        <v>143206</v>
      </c>
      <c r="E49" s="42">
        <v>29314</v>
      </c>
      <c r="F49" s="42">
        <f t="shared" si="14"/>
        <v>268178</v>
      </c>
      <c r="G49" s="41" t="s">
        <v>12</v>
      </c>
      <c r="H49" s="43">
        <v>752</v>
      </c>
      <c r="I49" s="42">
        <v>2826</v>
      </c>
      <c r="J49" s="42">
        <v>12843</v>
      </c>
      <c r="K49" s="42">
        <v>2517</v>
      </c>
      <c r="L49" s="42">
        <f t="shared" si="15"/>
        <v>18938</v>
      </c>
    </row>
    <row r="50" spans="1:12" s="58" customFormat="1" x14ac:dyDescent="0.3">
      <c r="A50" s="41" t="s">
        <v>13</v>
      </c>
      <c r="B50" s="43">
        <v>40097</v>
      </c>
      <c r="C50" s="42">
        <v>122779</v>
      </c>
      <c r="D50" s="42">
        <v>216115</v>
      </c>
      <c r="E50" s="42">
        <v>45153</v>
      </c>
      <c r="F50" s="42">
        <f t="shared" si="14"/>
        <v>424144</v>
      </c>
      <c r="G50" s="41" t="s">
        <v>13</v>
      </c>
      <c r="H50" s="43">
        <v>1188</v>
      </c>
      <c r="I50" s="42">
        <v>3917</v>
      </c>
      <c r="J50" s="42">
        <v>16572</v>
      </c>
      <c r="K50" s="42">
        <v>3893</v>
      </c>
      <c r="L50" s="42">
        <f t="shared" si="15"/>
        <v>25570</v>
      </c>
    </row>
    <row r="51" spans="1:12" s="58" customFormat="1" x14ac:dyDescent="0.3">
      <c r="A51" s="41" t="s">
        <v>14</v>
      </c>
      <c r="B51" s="43">
        <v>56366</v>
      </c>
      <c r="C51" s="42">
        <v>163887</v>
      </c>
      <c r="D51" s="42">
        <v>287663</v>
      </c>
      <c r="E51" s="42">
        <v>56831</v>
      </c>
      <c r="F51" s="42">
        <f t="shared" si="14"/>
        <v>564747</v>
      </c>
      <c r="G51" s="41" t="s">
        <v>14</v>
      </c>
      <c r="H51" s="43">
        <v>2381</v>
      </c>
      <c r="I51" s="42">
        <v>5974</v>
      </c>
      <c r="J51" s="42">
        <v>20563</v>
      </c>
      <c r="K51" s="42">
        <v>7076</v>
      </c>
      <c r="L51" s="42">
        <f t="shared" si="15"/>
        <v>35994</v>
      </c>
    </row>
    <row r="52" spans="1:12" s="58" customFormat="1" x14ac:dyDescent="0.3">
      <c r="A52" s="41" t="s">
        <v>15</v>
      </c>
      <c r="B52" s="43">
        <v>50086</v>
      </c>
      <c r="C52" s="42">
        <v>167944</v>
      </c>
      <c r="D52" s="42">
        <v>277887</v>
      </c>
      <c r="E52" s="42">
        <v>56536</v>
      </c>
      <c r="F52" s="42">
        <f t="shared" si="14"/>
        <v>552453</v>
      </c>
      <c r="G52" s="41" t="s">
        <v>15</v>
      </c>
      <c r="H52" s="43">
        <v>2182</v>
      </c>
      <c r="I52" s="42">
        <v>5695</v>
      </c>
      <c r="J52" s="42">
        <v>18608</v>
      </c>
      <c r="K52" s="42">
        <v>7192</v>
      </c>
      <c r="L52" s="42">
        <f t="shared" si="15"/>
        <v>33677</v>
      </c>
    </row>
    <row r="53" spans="1:12" s="58" customFormat="1" x14ac:dyDescent="0.3">
      <c r="A53" s="41" t="s">
        <v>16</v>
      </c>
      <c r="B53" s="43">
        <v>40609</v>
      </c>
      <c r="C53" s="42">
        <v>119965</v>
      </c>
      <c r="D53" s="42">
        <v>203439</v>
      </c>
      <c r="E53" s="42">
        <v>39586</v>
      </c>
      <c r="F53" s="42">
        <f t="shared" si="14"/>
        <v>403599</v>
      </c>
      <c r="G53" s="41" t="s">
        <v>16</v>
      </c>
      <c r="H53" s="43">
        <v>1609</v>
      </c>
      <c r="I53" s="42">
        <v>3929</v>
      </c>
      <c r="J53" s="42">
        <v>15045</v>
      </c>
      <c r="K53" s="42">
        <v>3788</v>
      </c>
      <c r="L53" s="42">
        <f t="shared" si="15"/>
        <v>24371</v>
      </c>
    </row>
    <row r="54" spans="1:12" s="58" customFormat="1" x14ac:dyDescent="0.3">
      <c r="A54" s="41" t="s">
        <v>17</v>
      </c>
      <c r="B54" s="43">
        <v>11717</v>
      </c>
      <c r="C54" s="42">
        <v>21668</v>
      </c>
      <c r="D54" s="42">
        <v>74044</v>
      </c>
      <c r="E54" s="42">
        <v>4125</v>
      </c>
      <c r="F54" s="42">
        <f t="shared" si="14"/>
        <v>111554</v>
      </c>
      <c r="G54" s="41" t="s">
        <v>17</v>
      </c>
      <c r="H54" s="43">
        <v>559</v>
      </c>
      <c r="I54" s="42">
        <v>2926</v>
      </c>
      <c r="J54" s="42">
        <v>10664</v>
      </c>
      <c r="K54" s="42">
        <v>1637</v>
      </c>
      <c r="L54" s="42">
        <f t="shared" si="15"/>
        <v>15786</v>
      </c>
    </row>
    <row r="55" spans="1:12" s="58" customFormat="1" x14ac:dyDescent="0.3">
      <c r="A55" s="41" t="s">
        <v>18</v>
      </c>
      <c r="B55" s="43">
        <v>0</v>
      </c>
      <c r="C55" s="42">
        <v>0</v>
      </c>
      <c r="D55" s="42">
        <v>761</v>
      </c>
      <c r="E55" s="42">
        <v>0</v>
      </c>
      <c r="F55" s="42">
        <f t="shared" si="14"/>
        <v>761</v>
      </c>
      <c r="G55" s="41" t="s">
        <v>18</v>
      </c>
      <c r="H55" s="43">
        <v>38</v>
      </c>
      <c r="I55" s="42">
        <v>1351</v>
      </c>
      <c r="J55" s="42">
        <v>7685</v>
      </c>
      <c r="K55" s="42">
        <v>1081</v>
      </c>
      <c r="L55" s="42">
        <f t="shared" si="15"/>
        <v>10155</v>
      </c>
    </row>
    <row r="56" spans="1:12" s="58" customFormat="1" x14ac:dyDescent="0.3">
      <c r="A56" s="41" t="s">
        <v>19</v>
      </c>
      <c r="B56" s="43">
        <v>0</v>
      </c>
      <c r="C56" s="42">
        <v>0</v>
      </c>
      <c r="D56" s="42">
        <v>29</v>
      </c>
      <c r="E56" s="42">
        <v>5</v>
      </c>
      <c r="F56" s="42">
        <f t="shared" si="14"/>
        <v>34</v>
      </c>
      <c r="G56" s="41" t="s">
        <v>19</v>
      </c>
      <c r="H56" s="43">
        <v>166</v>
      </c>
      <c r="I56" s="42">
        <v>1989</v>
      </c>
      <c r="J56" s="42">
        <v>8406</v>
      </c>
      <c r="K56" s="42">
        <v>1111</v>
      </c>
      <c r="L56" s="42">
        <f t="shared" si="15"/>
        <v>11672</v>
      </c>
    </row>
    <row r="57" spans="1:12" s="108" customFormat="1" ht="17.100000000000001" customHeight="1" x14ac:dyDescent="0.3">
      <c r="A57" s="100">
        <v>2015</v>
      </c>
      <c r="B57" s="115">
        <f>SUM(B58:B69)</f>
        <v>190129</v>
      </c>
      <c r="C57" s="115">
        <f t="shared" ref="C57:F57" si="16">SUM(C58:C69)</f>
        <v>606272</v>
      </c>
      <c r="D57" s="115">
        <f t="shared" si="16"/>
        <v>1092658</v>
      </c>
      <c r="E57" s="115">
        <f t="shared" si="16"/>
        <v>217567</v>
      </c>
      <c r="F57" s="115">
        <f t="shared" si="16"/>
        <v>2106626</v>
      </c>
      <c r="G57" s="100">
        <v>2015</v>
      </c>
      <c r="H57" s="115">
        <f>SUM(H58:H69)</f>
        <v>4315</v>
      </c>
      <c r="I57" s="115">
        <f t="shared" ref="I57:L57" si="17">SUM(I58:I69)</f>
        <v>27294</v>
      </c>
      <c r="J57" s="115">
        <f t="shared" si="17"/>
        <v>123753</v>
      </c>
      <c r="K57" s="115">
        <f t="shared" si="17"/>
        <v>26728</v>
      </c>
      <c r="L57" s="115">
        <f t="shared" si="17"/>
        <v>182090</v>
      </c>
    </row>
    <row r="58" spans="1:12" x14ac:dyDescent="0.3">
      <c r="A58" s="41" t="s">
        <v>8</v>
      </c>
      <c r="B58" s="43">
        <v>0</v>
      </c>
      <c r="C58" s="42">
        <v>0</v>
      </c>
      <c r="D58" s="42">
        <v>7</v>
      </c>
      <c r="E58" s="42">
        <v>0</v>
      </c>
      <c r="F58" s="42">
        <f>SUM(B58:E58)</f>
        <v>7</v>
      </c>
      <c r="G58" s="41" t="s">
        <v>8</v>
      </c>
      <c r="H58" s="43">
        <v>78</v>
      </c>
      <c r="I58" s="42">
        <v>728</v>
      </c>
      <c r="J58" s="42">
        <v>7373</v>
      </c>
      <c r="K58" s="42">
        <v>1078</v>
      </c>
      <c r="L58" s="42">
        <f>SUM(H58:K58)</f>
        <v>9257</v>
      </c>
    </row>
    <row r="59" spans="1:12" x14ac:dyDescent="0.3">
      <c r="A59" s="41" t="s">
        <v>9</v>
      </c>
      <c r="B59" s="43">
        <v>3</v>
      </c>
      <c r="C59" s="42">
        <v>0</v>
      </c>
      <c r="D59" s="42">
        <v>0</v>
      </c>
      <c r="E59" s="42">
        <v>0</v>
      </c>
      <c r="F59" s="42">
        <f t="shared" ref="F59:F69" si="18">SUM(B59:E59)</f>
        <v>3</v>
      </c>
      <c r="G59" s="41" t="s">
        <v>9</v>
      </c>
      <c r="H59" s="43">
        <v>111</v>
      </c>
      <c r="I59" s="42">
        <v>635</v>
      </c>
      <c r="J59" s="42">
        <v>6609</v>
      </c>
      <c r="K59" s="42">
        <v>831</v>
      </c>
      <c r="L59" s="42">
        <f t="shared" ref="L59:L69" si="19">SUM(H59:K59)</f>
        <v>8186</v>
      </c>
    </row>
    <row r="60" spans="1:12" x14ac:dyDescent="0.3">
      <c r="A60" s="41" t="s">
        <v>10</v>
      </c>
      <c r="B60" s="43">
        <v>5</v>
      </c>
      <c r="C60" s="42">
        <v>173</v>
      </c>
      <c r="D60" s="42">
        <v>2161</v>
      </c>
      <c r="E60" s="42">
        <v>179</v>
      </c>
      <c r="F60" s="42">
        <f t="shared" si="18"/>
        <v>2518</v>
      </c>
      <c r="G60" s="41" t="s">
        <v>10</v>
      </c>
      <c r="H60" s="43">
        <v>70</v>
      </c>
      <c r="I60" s="42">
        <v>733</v>
      </c>
      <c r="J60" s="42">
        <v>7794</v>
      </c>
      <c r="K60" s="42">
        <v>1107</v>
      </c>
      <c r="L60" s="42">
        <f t="shared" si="19"/>
        <v>9704</v>
      </c>
    </row>
    <row r="61" spans="1:12" x14ac:dyDescent="0.3">
      <c r="A61" s="41" t="s">
        <v>11</v>
      </c>
      <c r="B61" s="43">
        <v>1027</v>
      </c>
      <c r="C61" s="42">
        <v>3952</v>
      </c>
      <c r="D61" s="42">
        <v>25959</v>
      </c>
      <c r="E61" s="42">
        <v>1785</v>
      </c>
      <c r="F61" s="42">
        <f t="shared" si="18"/>
        <v>32723</v>
      </c>
      <c r="G61" s="41" t="s">
        <v>11</v>
      </c>
      <c r="H61" s="43">
        <v>358</v>
      </c>
      <c r="I61" s="42">
        <v>1247</v>
      </c>
      <c r="J61" s="42">
        <v>10287</v>
      </c>
      <c r="K61" s="42">
        <v>1752</v>
      </c>
      <c r="L61" s="42">
        <f>SUM(H61:K61)</f>
        <v>13644</v>
      </c>
    </row>
    <row r="62" spans="1:12" x14ac:dyDescent="0.3">
      <c r="A62" s="41" t="s">
        <v>12</v>
      </c>
      <c r="B62" s="43">
        <v>21369</v>
      </c>
      <c r="C62" s="42">
        <v>66801</v>
      </c>
      <c r="D62" s="42">
        <v>125043</v>
      </c>
      <c r="E62" s="42">
        <v>25359</v>
      </c>
      <c r="F62" s="42">
        <f t="shared" si="18"/>
        <v>238572</v>
      </c>
      <c r="G62" s="41" t="s">
        <v>12</v>
      </c>
      <c r="H62" s="43">
        <v>195</v>
      </c>
      <c r="I62" s="42">
        <v>2071</v>
      </c>
      <c r="J62" s="42">
        <v>11011</v>
      </c>
      <c r="K62" s="42">
        <v>2045</v>
      </c>
      <c r="L62" s="42">
        <f t="shared" si="19"/>
        <v>15322</v>
      </c>
    </row>
    <row r="63" spans="1:12" x14ac:dyDescent="0.3">
      <c r="A63" s="41" t="s">
        <v>13</v>
      </c>
      <c r="B63" s="43">
        <v>37814</v>
      </c>
      <c r="C63" s="42">
        <v>118963</v>
      </c>
      <c r="D63" s="42">
        <v>198564</v>
      </c>
      <c r="E63" s="42">
        <v>43545</v>
      </c>
      <c r="F63" s="42">
        <f t="shared" si="18"/>
        <v>398886</v>
      </c>
      <c r="G63" s="41" t="s">
        <v>13</v>
      </c>
      <c r="H63" s="43">
        <v>708</v>
      </c>
      <c r="I63" s="42">
        <v>3825</v>
      </c>
      <c r="J63" s="42">
        <v>13049</v>
      </c>
      <c r="K63" s="42">
        <v>3098</v>
      </c>
      <c r="L63" s="42">
        <f t="shared" si="19"/>
        <v>20680</v>
      </c>
    </row>
    <row r="64" spans="1:12" x14ac:dyDescent="0.3">
      <c r="A64" s="41" t="s">
        <v>14</v>
      </c>
      <c r="B64" s="43">
        <v>45320</v>
      </c>
      <c r="C64" s="42">
        <v>150974</v>
      </c>
      <c r="D64" s="42">
        <v>252642</v>
      </c>
      <c r="E64" s="42">
        <v>52704</v>
      </c>
      <c r="F64" s="42">
        <f t="shared" si="18"/>
        <v>501640</v>
      </c>
      <c r="G64" s="41" t="s">
        <v>14</v>
      </c>
      <c r="H64" s="43">
        <v>882</v>
      </c>
      <c r="I64" s="42">
        <v>5874</v>
      </c>
      <c r="J64" s="42">
        <v>15777</v>
      </c>
      <c r="K64" s="42">
        <v>5387</v>
      </c>
      <c r="L64" s="42">
        <f t="shared" si="19"/>
        <v>27920</v>
      </c>
    </row>
    <row r="65" spans="1:12" x14ac:dyDescent="0.3">
      <c r="A65" s="41" t="s">
        <v>15</v>
      </c>
      <c r="B65" s="43">
        <v>46019</v>
      </c>
      <c r="C65" s="42">
        <v>148855</v>
      </c>
      <c r="D65" s="42">
        <v>254199</v>
      </c>
      <c r="E65" s="42">
        <v>54571</v>
      </c>
      <c r="F65" s="42">
        <f t="shared" si="18"/>
        <v>503644</v>
      </c>
      <c r="G65" s="41" t="s">
        <v>15</v>
      </c>
      <c r="H65" s="43">
        <v>1006</v>
      </c>
      <c r="I65" s="42">
        <v>5947</v>
      </c>
      <c r="J65" s="42">
        <v>16281</v>
      </c>
      <c r="K65" s="42">
        <v>5552</v>
      </c>
      <c r="L65" s="42">
        <f>SUM(H65:K65)</f>
        <v>28786</v>
      </c>
    </row>
    <row r="66" spans="1:12" x14ac:dyDescent="0.3">
      <c r="A66" s="41" t="s">
        <v>16</v>
      </c>
      <c r="B66" s="43">
        <v>32018</v>
      </c>
      <c r="C66" s="42">
        <v>102081</v>
      </c>
      <c r="D66" s="42">
        <v>176313</v>
      </c>
      <c r="E66" s="42">
        <v>36345</v>
      </c>
      <c r="F66" s="42">
        <f t="shared" si="18"/>
        <v>346757</v>
      </c>
      <c r="G66" s="41" t="s">
        <v>16</v>
      </c>
      <c r="H66" s="43">
        <v>594</v>
      </c>
      <c r="I66" s="42">
        <v>3557</v>
      </c>
      <c r="J66" s="42">
        <v>11446</v>
      </c>
      <c r="K66" s="42">
        <v>2526</v>
      </c>
      <c r="L66" s="42">
        <f t="shared" si="19"/>
        <v>18123</v>
      </c>
    </row>
    <row r="67" spans="1:12" x14ac:dyDescent="0.3">
      <c r="A67" s="41" t="s">
        <v>17</v>
      </c>
      <c r="B67" s="43">
        <v>6552</v>
      </c>
      <c r="C67" s="42">
        <v>14420</v>
      </c>
      <c r="D67" s="42">
        <v>56714</v>
      </c>
      <c r="E67" s="42">
        <v>3029</v>
      </c>
      <c r="F67" s="42">
        <f t="shared" si="18"/>
        <v>80715</v>
      </c>
      <c r="G67" s="41" t="s">
        <v>17</v>
      </c>
      <c r="H67" s="43">
        <v>158</v>
      </c>
      <c r="I67" s="42">
        <v>1250</v>
      </c>
      <c r="J67" s="42">
        <v>8963</v>
      </c>
      <c r="K67" s="42">
        <v>1472</v>
      </c>
      <c r="L67" s="42">
        <f t="shared" si="19"/>
        <v>11843</v>
      </c>
    </row>
    <row r="68" spans="1:12" x14ac:dyDescent="0.3">
      <c r="A68" s="41" t="s">
        <v>18</v>
      </c>
      <c r="B68" s="43">
        <v>2</v>
      </c>
      <c r="C68" s="42">
        <v>53</v>
      </c>
      <c r="D68" s="42">
        <v>895</v>
      </c>
      <c r="E68" s="42">
        <v>50</v>
      </c>
      <c r="F68" s="42">
        <f t="shared" si="18"/>
        <v>1000</v>
      </c>
      <c r="G68" s="41" t="s">
        <v>18</v>
      </c>
      <c r="H68" s="43">
        <v>53</v>
      </c>
      <c r="I68" s="42">
        <v>726</v>
      </c>
      <c r="J68" s="42">
        <v>7648</v>
      </c>
      <c r="K68" s="42">
        <v>989</v>
      </c>
      <c r="L68" s="42">
        <f t="shared" si="19"/>
        <v>9416</v>
      </c>
    </row>
    <row r="69" spans="1:12" x14ac:dyDescent="0.3">
      <c r="A69" s="41" t="s">
        <v>19</v>
      </c>
      <c r="B69" s="43">
        <v>0</v>
      </c>
      <c r="C69" s="42">
        <v>0</v>
      </c>
      <c r="D69" s="42">
        <v>161</v>
      </c>
      <c r="E69" s="42">
        <v>0</v>
      </c>
      <c r="F69" s="42">
        <f t="shared" si="18"/>
        <v>161</v>
      </c>
      <c r="G69" s="41" t="s">
        <v>19</v>
      </c>
      <c r="H69" s="43">
        <v>102</v>
      </c>
      <c r="I69" s="42">
        <v>701</v>
      </c>
      <c r="J69" s="42">
        <v>7515</v>
      </c>
      <c r="K69" s="42">
        <v>891</v>
      </c>
      <c r="L69" s="42">
        <f t="shared" si="19"/>
        <v>9209</v>
      </c>
    </row>
    <row r="70" spans="1:12" s="108" customFormat="1" ht="17.100000000000001" customHeight="1" x14ac:dyDescent="0.3">
      <c r="A70" s="100">
        <v>2014</v>
      </c>
      <c r="B70" s="115">
        <f>SUM(B71:B82)</f>
        <v>175986</v>
      </c>
      <c r="C70" s="115">
        <f t="shared" ref="C70:F70" si="20">SUM(C71:C82)</f>
        <v>575009</v>
      </c>
      <c r="D70" s="115">
        <f t="shared" si="20"/>
        <v>1074289</v>
      </c>
      <c r="E70" s="115">
        <f t="shared" si="20"/>
        <v>209725</v>
      </c>
      <c r="F70" s="115">
        <f t="shared" si="20"/>
        <v>2035009</v>
      </c>
      <c r="G70" s="100">
        <v>2014</v>
      </c>
      <c r="H70" s="115">
        <f>SUM(H71:H82)</f>
        <v>2643</v>
      </c>
      <c r="I70" s="115">
        <f>SUM(I71:I82)</f>
        <v>19252</v>
      </c>
      <c r="J70" s="115">
        <f t="shared" ref="J70:L70" si="21">SUM(J71:J82)</f>
        <v>115701</v>
      </c>
      <c r="K70" s="115">
        <f t="shared" si="21"/>
        <v>28172</v>
      </c>
      <c r="L70" s="115">
        <f t="shared" si="21"/>
        <v>157713</v>
      </c>
    </row>
    <row r="71" spans="1:12" x14ac:dyDescent="0.3">
      <c r="A71" s="41" t="s">
        <v>8</v>
      </c>
      <c r="B71" s="43">
        <v>0</v>
      </c>
      <c r="C71" s="42">
        <v>0</v>
      </c>
      <c r="D71" s="42">
        <v>6</v>
      </c>
      <c r="E71" s="42">
        <v>0</v>
      </c>
      <c r="F71" s="42">
        <f>SUM(B71:E71)</f>
        <v>6</v>
      </c>
      <c r="G71" s="41" t="s">
        <v>8</v>
      </c>
      <c r="H71" s="43">
        <v>83</v>
      </c>
      <c r="I71" s="42">
        <v>542</v>
      </c>
      <c r="J71" s="42">
        <v>6400</v>
      </c>
      <c r="K71" s="42">
        <v>829</v>
      </c>
      <c r="L71" s="42">
        <f>SUM(H71:K71)</f>
        <v>7854</v>
      </c>
    </row>
    <row r="72" spans="1:12" x14ac:dyDescent="0.3">
      <c r="A72" s="41" t="s">
        <v>9</v>
      </c>
      <c r="B72" s="43">
        <v>0</v>
      </c>
      <c r="C72" s="42">
        <v>0</v>
      </c>
      <c r="D72" s="42">
        <v>5</v>
      </c>
      <c r="E72" s="42">
        <v>0</v>
      </c>
      <c r="F72" s="42">
        <f t="shared" ref="F72:F82" si="22">SUM(B72:E72)</f>
        <v>5</v>
      </c>
      <c r="G72" s="41" t="s">
        <v>9</v>
      </c>
      <c r="H72" s="43">
        <v>61</v>
      </c>
      <c r="I72" s="42">
        <v>552</v>
      </c>
      <c r="J72" s="42">
        <v>6281</v>
      </c>
      <c r="K72" s="42">
        <v>1214</v>
      </c>
      <c r="L72" s="42">
        <f t="shared" ref="L72:L82" si="23">SUM(H72:K72)</f>
        <v>8108</v>
      </c>
    </row>
    <row r="73" spans="1:12" x14ac:dyDescent="0.3">
      <c r="A73" s="41" t="s">
        <v>10</v>
      </c>
      <c r="B73" s="43">
        <v>9</v>
      </c>
      <c r="C73" s="42">
        <v>142</v>
      </c>
      <c r="D73" s="42">
        <v>657</v>
      </c>
      <c r="E73" s="42">
        <v>0</v>
      </c>
      <c r="F73" s="42">
        <f t="shared" si="22"/>
        <v>808</v>
      </c>
      <c r="G73" s="41" t="s">
        <v>10</v>
      </c>
      <c r="H73" s="43">
        <v>62</v>
      </c>
      <c r="I73" s="42">
        <v>625</v>
      </c>
      <c r="J73" s="42">
        <v>7368</v>
      </c>
      <c r="K73" s="42">
        <v>1233</v>
      </c>
      <c r="L73" s="42">
        <v>1233</v>
      </c>
    </row>
    <row r="74" spans="1:12" x14ac:dyDescent="0.3">
      <c r="A74" s="41" t="s">
        <v>11</v>
      </c>
      <c r="B74" s="43">
        <v>2046</v>
      </c>
      <c r="C74" s="42">
        <v>4119</v>
      </c>
      <c r="D74" s="42">
        <v>27118</v>
      </c>
      <c r="E74" s="42">
        <v>2291</v>
      </c>
      <c r="F74" s="42">
        <f t="shared" si="22"/>
        <v>35574</v>
      </c>
      <c r="G74" s="41" t="s">
        <v>11</v>
      </c>
      <c r="H74" s="43">
        <v>341</v>
      </c>
      <c r="I74" s="42">
        <v>1094</v>
      </c>
      <c r="J74" s="42">
        <v>10153</v>
      </c>
      <c r="K74" s="42">
        <v>1865</v>
      </c>
      <c r="L74" s="42">
        <f t="shared" si="23"/>
        <v>13453</v>
      </c>
    </row>
    <row r="75" spans="1:12" x14ac:dyDescent="0.3">
      <c r="A75" s="41" t="s">
        <v>12</v>
      </c>
      <c r="B75" s="43">
        <v>19739</v>
      </c>
      <c r="C75" s="42">
        <v>64838</v>
      </c>
      <c r="D75" s="42">
        <v>121307</v>
      </c>
      <c r="E75" s="42">
        <v>24661</v>
      </c>
      <c r="F75" s="42">
        <f t="shared" si="22"/>
        <v>230545</v>
      </c>
      <c r="G75" s="41" t="s">
        <v>12</v>
      </c>
      <c r="H75" s="43">
        <v>195</v>
      </c>
      <c r="I75" s="42">
        <v>1453</v>
      </c>
      <c r="J75" s="42">
        <v>9793</v>
      </c>
      <c r="K75" s="42">
        <v>1963</v>
      </c>
      <c r="L75" s="42">
        <f t="shared" si="23"/>
        <v>13404</v>
      </c>
    </row>
    <row r="76" spans="1:12" x14ac:dyDescent="0.3">
      <c r="A76" s="41" t="s">
        <v>13</v>
      </c>
      <c r="B76" s="43">
        <v>36097</v>
      </c>
      <c r="C76" s="42">
        <v>113116</v>
      </c>
      <c r="D76" s="42">
        <v>191334</v>
      </c>
      <c r="E76" s="42">
        <v>39591</v>
      </c>
      <c r="F76" s="42">
        <f t="shared" si="22"/>
        <v>380138</v>
      </c>
      <c r="G76" s="41" t="s">
        <v>13</v>
      </c>
      <c r="H76" s="43">
        <v>197</v>
      </c>
      <c r="I76" s="42">
        <v>2378</v>
      </c>
      <c r="J76" s="42">
        <v>11993</v>
      </c>
      <c r="K76" s="42">
        <v>2989</v>
      </c>
      <c r="L76" s="42">
        <f t="shared" si="23"/>
        <v>17557</v>
      </c>
    </row>
    <row r="77" spans="1:12" x14ac:dyDescent="0.3">
      <c r="A77" s="41" t="s">
        <v>14</v>
      </c>
      <c r="B77" s="43">
        <v>40933</v>
      </c>
      <c r="C77" s="42">
        <v>140273</v>
      </c>
      <c r="D77" s="42">
        <v>254687</v>
      </c>
      <c r="E77" s="42">
        <v>51401</v>
      </c>
      <c r="F77" s="42">
        <f t="shared" si="22"/>
        <v>487294</v>
      </c>
      <c r="G77" s="41" t="s">
        <v>14</v>
      </c>
      <c r="H77" s="43">
        <v>398</v>
      </c>
      <c r="I77" s="42">
        <v>3787</v>
      </c>
      <c r="J77" s="42">
        <v>14668</v>
      </c>
      <c r="K77" s="42">
        <v>6185</v>
      </c>
      <c r="L77" s="42">
        <f t="shared" si="23"/>
        <v>25038</v>
      </c>
    </row>
    <row r="78" spans="1:12" x14ac:dyDescent="0.3">
      <c r="A78" s="41" t="s">
        <v>15</v>
      </c>
      <c r="B78" s="43">
        <v>41460</v>
      </c>
      <c r="C78" s="42">
        <v>144441</v>
      </c>
      <c r="D78" s="42">
        <v>247054</v>
      </c>
      <c r="E78" s="42">
        <v>51024</v>
      </c>
      <c r="F78" s="42">
        <f t="shared" si="22"/>
        <v>483979</v>
      </c>
      <c r="G78" s="41" t="s">
        <v>15</v>
      </c>
      <c r="H78" s="43">
        <v>570</v>
      </c>
      <c r="I78" s="42">
        <v>4028</v>
      </c>
      <c r="J78" s="42">
        <v>13814</v>
      </c>
      <c r="K78" s="42">
        <v>5883</v>
      </c>
      <c r="L78" s="42">
        <f t="shared" si="23"/>
        <v>24295</v>
      </c>
    </row>
    <row r="79" spans="1:12" x14ac:dyDescent="0.3">
      <c r="A79" s="41" t="s">
        <v>16</v>
      </c>
      <c r="B79" s="43">
        <v>29596</v>
      </c>
      <c r="C79" s="42">
        <v>94970</v>
      </c>
      <c r="D79" s="42">
        <v>176082</v>
      </c>
      <c r="E79" s="42">
        <v>36209</v>
      </c>
      <c r="F79" s="42">
        <f t="shared" si="22"/>
        <v>336857</v>
      </c>
      <c r="G79" s="41" t="s">
        <v>16</v>
      </c>
      <c r="H79" s="43">
        <v>422</v>
      </c>
      <c r="I79" s="42">
        <v>2312</v>
      </c>
      <c r="J79" s="42">
        <v>10750</v>
      </c>
      <c r="K79" s="42">
        <v>2704</v>
      </c>
      <c r="L79" s="42">
        <f t="shared" si="23"/>
        <v>16188</v>
      </c>
    </row>
    <row r="80" spans="1:12" x14ac:dyDescent="0.3">
      <c r="A80" s="41" t="s">
        <v>17</v>
      </c>
      <c r="B80" s="43">
        <v>6101</v>
      </c>
      <c r="C80" s="42">
        <v>13054</v>
      </c>
      <c r="D80" s="42">
        <v>55354</v>
      </c>
      <c r="E80" s="42">
        <v>4473</v>
      </c>
      <c r="F80" s="42">
        <f t="shared" si="22"/>
        <v>78982</v>
      </c>
      <c r="G80" s="41" t="s">
        <v>17</v>
      </c>
      <c r="H80" s="43">
        <v>127</v>
      </c>
      <c r="I80" s="42">
        <v>1347</v>
      </c>
      <c r="J80" s="42">
        <v>9264</v>
      </c>
      <c r="K80" s="42">
        <v>1359</v>
      </c>
      <c r="L80" s="42">
        <f t="shared" si="23"/>
        <v>12097</v>
      </c>
    </row>
    <row r="81" spans="1:12" x14ac:dyDescent="0.3">
      <c r="A81" s="41" t="s">
        <v>18</v>
      </c>
      <c r="B81" s="43">
        <v>5</v>
      </c>
      <c r="C81" s="42">
        <v>56</v>
      </c>
      <c r="D81" s="42">
        <v>659</v>
      </c>
      <c r="E81" s="42">
        <v>75</v>
      </c>
      <c r="F81" s="42">
        <f t="shared" si="22"/>
        <v>795</v>
      </c>
      <c r="G81" s="41" t="s">
        <v>18</v>
      </c>
      <c r="H81" s="43">
        <v>80</v>
      </c>
      <c r="I81" s="42">
        <v>556</v>
      </c>
      <c r="J81" s="42">
        <v>7261</v>
      </c>
      <c r="K81" s="42">
        <v>950</v>
      </c>
      <c r="L81" s="42">
        <f t="shared" si="23"/>
        <v>8847</v>
      </c>
    </row>
    <row r="82" spans="1:12" x14ac:dyDescent="0.3">
      <c r="A82" s="41" t="s">
        <v>19</v>
      </c>
      <c r="B82" s="43">
        <v>0</v>
      </c>
      <c r="C82" s="42">
        <v>0</v>
      </c>
      <c r="D82" s="42">
        <v>26</v>
      </c>
      <c r="E82" s="42">
        <v>0</v>
      </c>
      <c r="F82" s="42">
        <f t="shared" si="22"/>
        <v>26</v>
      </c>
      <c r="G82" s="41" t="s">
        <v>19</v>
      </c>
      <c r="H82" s="43">
        <v>107</v>
      </c>
      <c r="I82" s="42">
        <v>578</v>
      </c>
      <c r="J82" s="42">
        <v>7956</v>
      </c>
      <c r="K82" s="42">
        <v>998</v>
      </c>
      <c r="L82" s="42">
        <f t="shared" si="23"/>
        <v>9639</v>
      </c>
    </row>
    <row r="83" spans="1:12" s="108" customFormat="1" ht="17.100000000000001" customHeight="1" x14ac:dyDescent="0.3">
      <c r="A83" s="100">
        <v>2013</v>
      </c>
      <c r="B83" s="115">
        <f>SUM(B84:B95)</f>
        <v>154489</v>
      </c>
      <c r="C83" s="115">
        <f t="shared" ref="C83:F83" si="24">SUM(C84:C95)</f>
        <v>488161</v>
      </c>
      <c r="D83" s="115">
        <f t="shared" si="24"/>
        <v>943917</v>
      </c>
      <c r="E83" s="115">
        <f t="shared" si="24"/>
        <v>198033</v>
      </c>
      <c r="F83" s="115">
        <f t="shared" si="24"/>
        <v>1784600</v>
      </c>
      <c r="G83" s="100">
        <v>2013</v>
      </c>
      <c r="H83" s="115">
        <f>SUM(H84:H95)</f>
        <v>2995</v>
      </c>
      <c r="I83" s="115">
        <f t="shared" ref="I83:L83" si="25">SUM(I84:I95)</f>
        <v>14138</v>
      </c>
      <c r="J83" s="115">
        <f t="shared" si="25"/>
        <v>106993</v>
      </c>
      <c r="K83" s="115">
        <f t="shared" si="25"/>
        <v>16231</v>
      </c>
      <c r="L83" s="115">
        <f t="shared" si="25"/>
        <v>140357</v>
      </c>
    </row>
    <row r="84" spans="1:12" x14ac:dyDescent="0.3">
      <c r="A84" s="41" t="s">
        <v>8</v>
      </c>
      <c r="B84" s="43">
        <v>0</v>
      </c>
      <c r="C84" s="42">
        <v>0</v>
      </c>
      <c r="D84" s="42">
        <v>11</v>
      </c>
      <c r="E84" s="42">
        <v>0</v>
      </c>
      <c r="F84" s="42">
        <f>SUM(B84:E84)</f>
        <v>11</v>
      </c>
      <c r="G84" s="41" t="s">
        <v>8</v>
      </c>
      <c r="H84" s="43">
        <v>90</v>
      </c>
      <c r="I84" s="42">
        <v>517</v>
      </c>
      <c r="J84" s="42">
        <v>6100</v>
      </c>
      <c r="K84" s="42">
        <v>810</v>
      </c>
      <c r="L84" s="42">
        <f>SUM(H84:K84)</f>
        <v>7517</v>
      </c>
    </row>
    <row r="85" spans="1:12" x14ac:dyDescent="0.3">
      <c r="A85" s="41" t="s">
        <v>9</v>
      </c>
      <c r="B85" s="43">
        <v>0</v>
      </c>
      <c r="C85" s="42">
        <v>0</v>
      </c>
      <c r="D85" s="42">
        <v>6</v>
      </c>
      <c r="E85" s="42">
        <v>0</v>
      </c>
      <c r="F85" s="42">
        <f t="shared" ref="F85:F95" si="26">SUM(B85:E85)</f>
        <v>6</v>
      </c>
      <c r="G85" s="41" t="s">
        <v>9</v>
      </c>
      <c r="H85" s="43">
        <v>107</v>
      </c>
      <c r="I85" s="42">
        <v>553</v>
      </c>
      <c r="J85" s="42">
        <v>6588</v>
      </c>
      <c r="K85" s="42">
        <v>842</v>
      </c>
      <c r="L85" s="42">
        <f t="shared" ref="L85:L95" si="27">SUM(H85:K85)</f>
        <v>8090</v>
      </c>
    </row>
    <row r="86" spans="1:12" x14ac:dyDescent="0.3">
      <c r="A86" s="41" t="s">
        <v>10</v>
      </c>
      <c r="B86" s="43">
        <v>0</v>
      </c>
      <c r="C86" s="42">
        <v>156</v>
      </c>
      <c r="D86" s="42">
        <v>1989</v>
      </c>
      <c r="E86" s="42">
        <v>312</v>
      </c>
      <c r="F86" s="42">
        <f t="shared" si="26"/>
        <v>2457</v>
      </c>
      <c r="G86" s="41" t="s">
        <v>10</v>
      </c>
      <c r="H86" s="43">
        <v>93</v>
      </c>
      <c r="I86" s="42">
        <v>526</v>
      </c>
      <c r="J86" s="42">
        <v>7213</v>
      </c>
      <c r="K86" s="42">
        <v>928</v>
      </c>
      <c r="L86" s="42">
        <f t="shared" si="27"/>
        <v>8760</v>
      </c>
    </row>
    <row r="87" spans="1:12" x14ac:dyDescent="0.3">
      <c r="A87" s="41" t="s">
        <v>11</v>
      </c>
      <c r="B87" s="43">
        <v>841</v>
      </c>
      <c r="C87" s="42">
        <v>3538</v>
      </c>
      <c r="D87" s="42">
        <v>25614</v>
      </c>
      <c r="E87" s="42">
        <v>4413</v>
      </c>
      <c r="F87" s="42">
        <f t="shared" si="26"/>
        <v>34406</v>
      </c>
      <c r="G87" s="41" t="s">
        <v>11</v>
      </c>
      <c r="H87" s="43">
        <v>175</v>
      </c>
      <c r="I87" s="42">
        <v>877</v>
      </c>
      <c r="J87" s="42">
        <v>8942</v>
      </c>
      <c r="K87" s="42">
        <v>1014</v>
      </c>
      <c r="L87" s="42">
        <f t="shared" si="27"/>
        <v>11008</v>
      </c>
    </row>
    <row r="88" spans="1:12" x14ac:dyDescent="0.3">
      <c r="A88" s="41" t="s">
        <v>12</v>
      </c>
      <c r="B88" s="43">
        <v>17955</v>
      </c>
      <c r="C88" s="42">
        <v>55057</v>
      </c>
      <c r="D88" s="42">
        <v>109194</v>
      </c>
      <c r="E88" s="42">
        <v>24612</v>
      </c>
      <c r="F88" s="42">
        <f t="shared" si="26"/>
        <v>206818</v>
      </c>
      <c r="G88" s="41" t="s">
        <v>12</v>
      </c>
      <c r="H88" s="43">
        <v>258</v>
      </c>
      <c r="I88" s="42">
        <v>1225</v>
      </c>
      <c r="J88" s="42">
        <v>9435</v>
      </c>
      <c r="K88" s="42">
        <v>1416</v>
      </c>
      <c r="L88" s="42">
        <f t="shared" si="27"/>
        <v>12334</v>
      </c>
    </row>
    <row r="89" spans="1:12" x14ac:dyDescent="0.3">
      <c r="A89" s="41" t="s">
        <v>13</v>
      </c>
      <c r="B89" s="43">
        <v>32497</v>
      </c>
      <c r="C89" s="42">
        <v>94412</v>
      </c>
      <c r="D89" s="42">
        <v>169202</v>
      </c>
      <c r="E89" s="42">
        <v>38484</v>
      </c>
      <c r="F89" s="42">
        <f t="shared" si="26"/>
        <v>334595</v>
      </c>
      <c r="G89" s="41" t="s">
        <v>13</v>
      </c>
      <c r="H89" s="43">
        <v>335</v>
      </c>
      <c r="I89" s="42">
        <v>1879</v>
      </c>
      <c r="J89" s="42">
        <v>10775</v>
      </c>
      <c r="K89" s="42">
        <v>1679</v>
      </c>
      <c r="L89" s="42">
        <f t="shared" si="27"/>
        <v>14668</v>
      </c>
    </row>
    <row r="90" spans="1:12" x14ac:dyDescent="0.3">
      <c r="A90" s="41" t="s">
        <v>14</v>
      </c>
      <c r="B90" s="43">
        <v>34765</v>
      </c>
      <c r="C90" s="42">
        <v>118680</v>
      </c>
      <c r="D90" s="42">
        <v>221082</v>
      </c>
      <c r="E90" s="42">
        <v>45306</v>
      </c>
      <c r="F90" s="42">
        <f t="shared" si="26"/>
        <v>419833</v>
      </c>
      <c r="G90" s="41" t="s">
        <v>14</v>
      </c>
      <c r="H90" s="43">
        <v>569</v>
      </c>
      <c r="I90" s="42">
        <v>2565</v>
      </c>
      <c r="J90" s="42">
        <v>13443</v>
      </c>
      <c r="K90" s="42">
        <v>2929</v>
      </c>
      <c r="L90" s="42">
        <f t="shared" si="27"/>
        <v>19506</v>
      </c>
    </row>
    <row r="91" spans="1:12" x14ac:dyDescent="0.3">
      <c r="A91" s="41" t="s">
        <v>15</v>
      </c>
      <c r="B91" s="43">
        <v>33182</v>
      </c>
      <c r="C91" s="42">
        <v>122422</v>
      </c>
      <c r="D91" s="42">
        <v>213219</v>
      </c>
      <c r="E91" s="42">
        <v>45219</v>
      </c>
      <c r="F91" s="42">
        <f t="shared" si="26"/>
        <v>414042</v>
      </c>
      <c r="G91" s="41" t="s">
        <v>15</v>
      </c>
      <c r="H91" s="43">
        <v>782</v>
      </c>
      <c r="I91" s="42">
        <v>2525</v>
      </c>
      <c r="J91" s="42">
        <v>13911</v>
      </c>
      <c r="K91" s="42">
        <v>2807</v>
      </c>
      <c r="L91" s="42">
        <f t="shared" si="27"/>
        <v>20025</v>
      </c>
    </row>
    <row r="92" spans="1:12" x14ac:dyDescent="0.3">
      <c r="A92" s="41" t="s">
        <v>16</v>
      </c>
      <c r="B92" s="43">
        <v>29089</v>
      </c>
      <c r="C92" s="42">
        <v>82618</v>
      </c>
      <c r="D92" s="42">
        <v>152124</v>
      </c>
      <c r="E92" s="42">
        <v>34687</v>
      </c>
      <c r="F92" s="42">
        <f t="shared" si="26"/>
        <v>298518</v>
      </c>
      <c r="G92" s="41" t="s">
        <v>16</v>
      </c>
      <c r="H92" s="43">
        <v>319</v>
      </c>
      <c r="I92" s="42">
        <v>1530</v>
      </c>
      <c r="J92" s="42">
        <v>9786</v>
      </c>
      <c r="K92" s="42">
        <v>1535</v>
      </c>
      <c r="L92" s="42">
        <f t="shared" si="27"/>
        <v>13170</v>
      </c>
    </row>
    <row r="93" spans="1:12" x14ac:dyDescent="0.3">
      <c r="A93" s="41" t="s">
        <v>17</v>
      </c>
      <c r="B93" s="43">
        <v>6160</v>
      </c>
      <c r="C93" s="42">
        <v>11227</v>
      </c>
      <c r="D93" s="42">
        <v>49013</v>
      </c>
      <c r="E93" s="42">
        <v>4932</v>
      </c>
      <c r="F93" s="42">
        <f t="shared" si="26"/>
        <v>71332</v>
      </c>
      <c r="G93" s="41" t="s">
        <v>17</v>
      </c>
      <c r="H93" s="43">
        <v>152</v>
      </c>
      <c r="I93" s="42">
        <v>910</v>
      </c>
      <c r="J93" s="42">
        <v>7539</v>
      </c>
      <c r="K93" s="42">
        <v>893</v>
      </c>
      <c r="L93" s="42">
        <f t="shared" si="27"/>
        <v>9494</v>
      </c>
    </row>
    <row r="94" spans="1:12" x14ac:dyDescent="0.3">
      <c r="A94" s="41" t="s">
        <v>18</v>
      </c>
      <c r="B94" s="43">
        <v>0</v>
      </c>
      <c r="C94" s="42">
        <v>51</v>
      </c>
      <c r="D94" s="42">
        <v>2447</v>
      </c>
      <c r="E94" s="42">
        <v>68</v>
      </c>
      <c r="F94" s="42">
        <f t="shared" si="26"/>
        <v>2566</v>
      </c>
      <c r="G94" s="41" t="s">
        <v>18</v>
      </c>
      <c r="H94" s="43">
        <v>45</v>
      </c>
      <c r="I94" s="42">
        <v>490</v>
      </c>
      <c r="J94" s="42">
        <v>6232</v>
      </c>
      <c r="K94" s="42">
        <v>615</v>
      </c>
      <c r="L94" s="42">
        <f t="shared" si="27"/>
        <v>7382</v>
      </c>
    </row>
    <row r="95" spans="1:12" x14ac:dyDescent="0.3">
      <c r="A95" s="41" t="s">
        <v>19</v>
      </c>
      <c r="B95" s="43">
        <v>0</v>
      </c>
      <c r="C95" s="42">
        <v>0</v>
      </c>
      <c r="D95" s="42">
        <v>16</v>
      </c>
      <c r="E95" s="42">
        <v>0</v>
      </c>
      <c r="F95" s="42">
        <f t="shared" si="26"/>
        <v>16</v>
      </c>
      <c r="G95" s="41" t="s">
        <v>19</v>
      </c>
      <c r="H95" s="43">
        <v>70</v>
      </c>
      <c r="I95" s="42">
        <v>541</v>
      </c>
      <c r="J95" s="42">
        <v>7029</v>
      </c>
      <c r="K95" s="42">
        <v>763</v>
      </c>
      <c r="L95" s="42">
        <f t="shared" si="27"/>
        <v>8403</v>
      </c>
    </row>
    <row r="96" spans="1:12" s="108" customFormat="1" ht="17.100000000000001" customHeight="1" x14ac:dyDescent="0.3">
      <c r="A96" s="100">
        <v>2012</v>
      </c>
      <c r="B96" s="115">
        <f>SUM(B97:B108)</f>
        <v>142027</v>
      </c>
      <c r="C96" s="115">
        <f t="shared" ref="C96:F96" si="28">SUM(C97:C108)</f>
        <v>423698</v>
      </c>
      <c r="D96" s="115">
        <f t="shared" si="28"/>
        <v>839759</v>
      </c>
      <c r="E96" s="115">
        <f t="shared" si="28"/>
        <v>168496</v>
      </c>
      <c r="F96" s="115">
        <f t="shared" si="28"/>
        <v>1573980</v>
      </c>
      <c r="G96" s="100">
        <v>2012</v>
      </c>
      <c r="H96" s="115">
        <f>SUM(H97:H108)</f>
        <v>4668</v>
      </c>
      <c r="I96" s="115">
        <f t="shared" ref="I96:L96" si="29">SUM(I97:I108)</f>
        <v>11516</v>
      </c>
      <c r="J96" s="115">
        <f t="shared" si="29"/>
        <v>113755</v>
      </c>
      <c r="K96" s="115">
        <f t="shared" si="29"/>
        <v>19496</v>
      </c>
      <c r="L96" s="115">
        <f t="shared" si="29"/>
        <v>149435</v>
      </c>
    </row>
    <row r="97" spans="1:12" x14ac:dyDescent="0.3">
      <c r="A97" s="41" t="s">
        <v>8</v>
      </c>
      <c r="B97" s="43">
        <v>5</v>
      </c>
      <c r="C97" s="42">
        <v>0</v>
      </c>
      <c r="D97" s="42">
        <v>1</v>
      </c>
      <c r="E97" s="42">
        <v>0</v>
      </c>
      <c r="F97" s="42">
        <f>SUM(B97:E97)</f>
        <v>6</v>
      </c>
      <c r="G97" s="41" t="s">
        <v>8</v>
      </c>
      <c r="H97" s="43">
        <v>2385</v>
      </c>
      <c r="I97" s="42">
        <v>484</v>
      </c>
      <c r="J97" s="42">
        <v>7046</v>
      </c>
      <c r="K97" s="42">
        <v>1020</v>
      </c>
      <c r="L97" s="42">
        <f>SUM(H97:K97)</f>
        <v>10935</v>
      </c>
    </row>
    <row r="98" spans="1:12" x14ac:dyDescent="0.3">
      <c r="A98" s="41" t="s">
        <v>9</v>
      </c>
      <c r="B98" s="43">
        <v>4</v>
      </c>
      <c r="C98" s="42">
        <v>0</v>
      </c>
      <c r="D98" s="42">
        <v>17</v>
      </c>
      <c r="E98" s="42">
        <v>0</v>
      </c>
      <c r="F98" s="42">
        <f t="shared" ref="F98:F108" si="30">SUM(B98:E98)</f>
        <v>21</v>
      </c>
      <c r="G98" s="41" t="s">
        <v>9</v>
      </c>
      <c r="H98" s="43">
        <v>85</v>
      </c>
      <c r="I98" s="42">
        <v>481</v>
      </c>
      <c r="J98" s="42">
        <v>7285</v>
      </c>
      <c r="K98" s="42">
        <v>1026</v>
      </c>
      <c r="L98" s="42">
        <f t="shared" ref="L98:L108" si="31">SUM(H98:K98)</f>
        <v>8877</v>
      </c>
    </row>
    <row r="99" spans="1:12" x14ac:dyDescent="0.3">
      <c r="A99" s="41" t="s">
        <v>10</v>
      </c>
      <c r="B99" s="43">
        <v>144</v>
      </c>
      <c r="C99" s="42">
        <v>231</v>
      </c>
      <c r="D99" s="42">
        <v>2628</v>
      </c>
      <c r="E99" s="42">
        <v>0</v>
      </c>
      <c r="F99" s="42">
        <f t="shared" si="30"/>
        <v>3003</v>
      </c>
      <c r="G99" s="41" t="s">
        <v>10</v>
      </c>
      <c r="H99" s="43">
        <v>155</v>
      </c>
      <c r="I99" s="42">
        <v>470</v>
      </c>
      <c r="J99" s="42">
        <v>8624</v>
      </c>
      <c r="K99" s="42">
        <v>1383</v>
      </c>
      <c r="L99" s="42">
        <f t="shared" si="31"/>
        <v>10632</v>
      </c>
    </row>
    <row r="100" spans="1:12" x14ac:dyDescent="0.3">
      <c r="A100" s="41" t="s">
        <v>11</v>
      </c>
      <c r="B100" s="43">
        <v>898</v>
      </c>
      <c r="C100" s="42">
        <v>2629</v>
      </c>
      <c r="D100" s="42">
        <v>16697</v>
      </c>
      <c r="E100" s="42">
        <v>1908</v>
      </c>
      <c r="F100" s="42">
        <f t="shared" si="30"/>
        <v>22132</v>
      </c>
      <c r="G100" s="41" t="s">
        <v>11</v>
      </c>
      <c r="H100" s="43">
        <v>274</v>
      </c>
      <c r="I100" s="42">
        <v>1051</v>
      </c>
      <c r="J100" s="42">
        <v>11295</v>
      </c>
      <c r="K100" s="42">
        <v>1716</v>
      </c>
      <c r="L100" s="42">
        <f t="shared" si="31"/>
        <v>14336</v>
      </c>
    </row>
    <row r="101" spans="1:12" x14ac:dyDescent="0.3">
      <c r="A101" s="41" t="s">
        <v>12</v>
      </c>
      <c r="B101" s="43">
        <v>15498</v>
      </c>
      <c r="C101" s="42">
        <v>41124</v>
      </c>
      <c r="D101" s="42">
        <v>90982</v>
      </c>
      <c r="E101" s="42">
        <v>20740</v>
      </c>
      <c r="F101" s="42">
        <f t="shared" si="30"/>
        <v>168344</v>
      </c>
      <c r="G101" s="41" t="s">
        <v>12</v>
      </c>
      <c r="H101" s="43">
        <v>344</v>
      </c>
      <c r="I101" s="42">
        <v>1088</v>
      </c>
      <c r="J101" s="42">
        <v>10066</v>
      </c>
      <c r="K101" s="42">
        <v>1506</v>
      </c>
      <c r="L101" s="42">
        <f t="shared" si="31"/>
        <v>13004</v>
      </c>
    </row>
    <row r="102" spans="1:12" x14ac:dyDescent="0.3">
      <c r="A102" s="41" t="s">
        <v>13</v>
      </c>
      <c r="B102" s="43">
        <v>28219</v>
      </c>
      <c r="C102" s="42">
        <v>83951</v>
      </c>
      <c r="D102" s="42">
        <v>156001</v>
      </c>
      <c r="E102" s="42">
        <v>32685</v>
      </c>
      <c r="F102" s="42">
        <f t="shared" si="30"/>
        <v>300856</v>
      </c>
      <c r="G102" s="41" t="s">
        <v>13</v>
      </c>
      <c r="H102" s="43">
        <v>166</v>
      </c>
      <c r="I102" s="42">
        <v>1330</v>
      </c>
      <c r="J102" s="42">
        <v>11430</v>
      </c>
      <c r="K102" s="42">
        <v>2034</v>
      </c>
      <c r="L102" s="42">
        <f t="shared" si="31"/>
        <v>14960</v>
      </c>
    </row>
    <row r="103" spans="1:12" x14ac:dyDescent="0.3">
      <c r="A103" s="41" t="s">
        <v>14</v>
      </c>
      <c r="B103" s="43">
        <v>35456</v>
      </c>
      <c r="C103" s="42">
        <v>105068</v>
      </c>
      <c r="D103" s="42">
        <v>204319</v>
      </c>
      <c r="E103" s="42">
        <v>40775</v>
      </c>
      <c r="F103" s="42">
        <f t="shared" si="30"/>
        <v>385618</v>
      </c>
      <c r="G103" s="41" t="s">
        <v>14</v>
      </c>
      <c r="H103" s="43">
        <v>238</v>
      </c>
      <c r="I103" s="42">
        <v>1837</v>
      </c>
      <c r="J103" s="42">
        <v>14103</v>
      </c>
      <c r="K103" s="42">
        <v>2885</v>
      </c>
      <c r="L103" s="42">
        <f t="shared" si="31"/>
        <v>19063</v>
      </c>
    </row>
    <row r="104" spans="1:12" x14ac:dyDescent="0.3">
      <c r="A104" s="41" t="s">
        <v>15</v>
      </c>
      <c r="B104" s="43">
        <v>29197</v>
      </c>
      <c r="C104" s="42">
        <v>104449</v>
      </c>
      <c r="D104" s="42">
        <v>190325</v>
      </c>
      <c r="E104" s="42">
        <v>37686</v>
      </c>
      <c r="F104" s="42">
        <f t="shared" si="30"/>
        <v>361657</v>
      </c>
      <c r="G104" s="41" t="s">
        <v>15</v>
      </c>
      <c r="H104" s="43">
        <v>473</v>
      </c>
      <c r="I104" s="42">
        <v>1930</v>
      </c>
      <c r="J104" s="42">
        <v>13253</v>
      </c>
      <c r="K104" s="42">
        <v>3005</v>
      </c>
      <c r="L104" s="42">
        <f t="shared" si="31"/>
        <v>18661</v>
      </c>
    </row>
    <row r="105" spans="1:12" x14ac:dyDescent="0.3">
      <c r="A105" s="41" t="s">
        <v>16</v>
      </c>
      <c r="B105" s="43">
        <v>27594</v>
      </c>
      <c r="C105" s="42">
        <v>73472</v>
      </c>
      <c r="D105" s="42">
        <v>138350</v>
      </c>
      <c r="E105" s="42">
        <v>30035</v>
      </c>
      <c r="F105" s="42">
        <f t="shared" si="30"/>
        <v>269451</v>
      </c>
      <c r="G105" s="41" t="s">
        <v>16</v>
      </c>
      <c r="H105" s="43">
        <v>193</v>
      </c>
      <c r="I105" s="42">
        <v>1177</v>
      </c>
      <c r="J105" s="42">
        <v>10205</v>
      </c>
      <c r="K105" s="42">
        <v>1896</v>
      </c>
      <c r="L105" s="42">
        <f t="shared" si="31"/>
        <v>13471</v>
      </c>
    </row>
    <row r="106" spans="1:12" x14ac:dyDescent="0.3">
      <c r="A106" s="41" t="s">
        <v>17</v>
      </c>
      <c r="B106" s="43">
        <v>5012</v>
      </c>
      <c r="C106" s="42">
        <v>12714</v>
      </c>
      <c r="D106" s="42">
        <v>39696</v>
      </c>
      <c r="E106" s="42">
        <v>4619</v>
      </c>
      <c r="F106" s="42">
        <f t="shared" si="30"/>
        <v>62041</v>
      </c>
      <c r="G106" s="41" t="s">
        <v>17</v>
      </c>
      <c r="H106" s="43">
        <v>113</v>
      </c>
      <c r="I106" s="42">
        <v>764</v>
      </c>
      <c r="J106" s="42">
        <v>7569</v>
      </c>
      <c r="K106" s="42">
        <v>1428</v>
      </c>
      <c r="L106" s="42">
        <f t="shared" si="31"/>
        <v>9874</v>
      </c>
    </row>
    <row r="107" spans="1:12" x14ac:dyDescent="0.3">
      <c r="A107" s="41" t="s">
        <v>18</v>
      </c>
      <c r="B107" s="43">
        <v>0</v>
      </c>
      <c r="C107" s="42">
        <v>60</v>
      </c>
      <c r="D107" s="42">
        <v>733</v>
      </c>
      <c r="E107" s="42">
        <v>48</v>
      </c>
      <c r="F107" s="42">
        <f t="shared" si="30"/>
        <v>841</v>
      </c>
      <c r="G107" s="41" t="s">
        <v>18</v>
      </c>
      <c r="H107" s="43">
        <v>89</v>
      </c>
      <c r="I107" s="42">
        <v>431</v>
      </c>
      <c r="J107" s="42">
        <v>6351</v>
      </c>
      <c r="K107" s="42">
        <v>795</v>
      </c>
      <c r="L107" s="42">
        <f t="shared" si="31"/>
        <v>7666</v>
      </c>
    </row>
    <row r="108" spans="1:12" x14ac:dyDescent="0.3">
      <c r="A108" s="41" t="s">
        <v>19</v>
      </c>
      <c r="B108" s="43">
        <v>0</v>
      </c>
      <c r="C108" s="42">
        <v>0</v>
      </c>
      <c r="D108" s="42">
        <v>10</v>
      </c>
      <c r="E108" s="42">
        <v>0</v>
      </c>
      <c r="F108" s="42">
        <f t="shared" si="30"/>
        <v>10</v>
      </c>
      <c r="G108" s="41" t="s">
        <v>19</v>
      </c>
      <c r="H108" s="43">
        <v>153</v>
      </c>
      <c r="I108" s="42">
        <v>473</v>
      </c>
      <c r="J108" s="42">
        <v>6528</v>
      </c>
      <c r="K108" s="42">
        <v>802</v>
      </c>
      <c r="L108" s="42">
        <f t="shared" si="31"/>
        <v>7956</v>
      </c>
    </row>
    <row r="109" spans="1:12" s="108" customFormat="1" ht="17.100000000000001" customHeight="1" x14ac:dyDescent="0.3">
      <c r="A109" s="100">
        <v>2011</v>
      </c>
      <c r="B109" s="115">
        <f>SUM(B110:B121)</f>
        <v>144058</v>
      </c>
      <c r="C109" s="115">
        <f t="shared" ref="C109:F109" si="32">SUM(C110:C121)</f>
        <v>447885</v>
      </c>
      <c r="D109" s="115">
        <f t="shared" si="32"/>
        <v>789546</v>
      </c>
      <c r="E109" s="115">
        <f t="shared" si="32"/>
        <v>148858</v>
      </c>
      <c r="F109" s="115">
        <f t="shared" si="32"/>
        <v>1530347</v>
      </c>
      <c r="G109" s="100">
        <v>2011</v>
      </c>
      <c r="H109" s="115">
        <f>SUM(H110:H121)</f>
        <v>2453</v>
      </c>
      <c r="I109" s="115">
        <f t="shared" ref="I109:L109" si="33">SUM(I110:I121)</f>
        <v>11886</v>
      </c>
      <c r="J109" s="115">
        <f t="shared" si="33"/>
        <v>128746</v>
      </c>
      <c r="K109" s="115">
        <f t="shared" si="33"/>
        <v>22753</v>
      </c>
      <c r="L109" s="115">
        <f t="shared" si="33"/>
        <v>165838</v>
      </c>
    </row>
    <row r="110" spans="1:12" x14ac:dyDescent="0.3">
      <c r="A110" s="41" t="s">
        <v>8</v>
      </c>
      <c r="B110" s="43">
        <v>0</v>
      </c>
      <c r="C110" s="42">
        <v>0</v>
      </c>
      <c r="D110" s="42">
        <v>0</v>
      </c>
      <c r="E110" s="42">
        <v>0</v>
      </c>
      <c r="F110" s="42">
        <f>SUM(B110:E110)</f>
        <v>0</v>
      </c>
      <c r="G110" s="41" t="s">
        <v>8</v>
      </c>
      <c r="H110" s="43">
        <v>75</v>
      </c>
      <c r="I110" s="42">
        <v>550</v>
      </c>
      <c r="J110" s="42">
        <v>8183</v>
      </c>
      <c r="K110" s="42">
        <v>1197</v>
      </c>
      <c r="L110" s="42">
        <f>SUM(H110:K110)</f>
        <v>10005</v>
      </c>
    </row>
    <row r="111" spans="1:12" x14ac:dyDescent="0.3">
      <c r="A111" s="41" t="s">
        <v>9</v>
      </c>
      <c r="B111" s="43">
        <v>0</v>
      </c>
      <c r="C111" s="42">
        <v>0</v>
      </c>
      <c r="D111" s="42">
        <v>6</v>
      </c>
      <c r="E111" s="42">
        <v>0</v>
      </c>
      <c r="F111" s="42">
        <f t="shared" ref="F111:F121" si="34">SUM(B111:E111)</f>
        <v>6</v>
      </c>
      <c r="G111" s="41" t="s">
        <v>9</v>
      </c>
      <c r="H111" s="43">
        <v>69</v>
      </c>
      <c r="I111" s="42">
        <v>552</v>
      </c>
      <c r="J111" s="42">
        <v>7438</v>
      </c>
      <c r="K111" s="42">
        <v>1106</v>
      </c>
      <c r="L111" s="42">
        <f t="shared" ref="L111:L121" si="35">SUM(H111:K111)</f>
        <v>9165</v>
      </c>
    </row>
    <row r="112" spans="1:12" x14ac:dyDescent="0.3">
      <c r="A112" s="41" t="s">
        <v>10</v>
      </c>
      <c r="B112" s="43">
        <v>0</v>
      </c>
      <c r="C112" s="42">
        <v>172</v>
      </c>
      <c r="D112" s="42">
        <v>524</v>
      </c>
      <c r="E112" s="42">
        <v>0</v>
      </c>
      <c r="F112" s="42">
        <f t="shared" si="34"/>
        <v>696</v>
      </c>
      <c r="G112" s="41" t="s">
        <v>10</v>
      </c>
      <c r="H112" s="43">
        <v>65</v>
      </c>
      <c r="I112" s="42">
        <v>605</v>
      </c>
      <c r="J112" s="42">
        <v>8618</v>
      </c>
      <c r="K112" s="42">
        <v>1337</v>
      </c>
      <c r="L112" s="42">
        <f t="shared" si="35"/>
        <v>10625</v>
      </c>
    </row>
    <row r="113" spans="1:12" x14ac:dyDescent="0.3">
      <c r="A113" s="41" t="s">
        <v>11</v>
      </c>
      <c r="B113" s="43">
        <v>1798</v>
      </c>
      <c r="C113" s="42">
        <v>2785</v>
      </c>
      <c r="D113" s="42">
        <v>10671</v>
      </c>
      <c r="E113" s="42">
        <v>668</v>
      </c>
      <c r="F113" s="42">
        <f t="shared" si="34"/>
        <v>15922</v>
      </c>
      <c r="G113" s="41" t="s">
        <v>11</v>
      </c>
      <c r="H113" s="43">
        <v>213</v>
      </c>
      <c r="I113" s="42">
        <v>815</v>
      </c>
      <c r="J113" s="42">
        <v>12216</v>
      </c>
      <c r="K113" s="42">
        <v>1924</v>
      </c>
      <c r="L113" s="42">
        <f t="shared" si="35"/>
        <v>15168</v>
      </c>
    </row>
    <row r="114" spans="1:12" x14ac:dyDescent="0.3">
      <c r="A114" s="41" t="s">
        <v>12</v>
      </c>
      <c r="B114" s="43">
        <v>18725</v>
      </c>
      <c r="C114" s="42">
        <v>50910</v>
      </c>
      <c r="D114" s="42">
        <v>94207</v>
      </c>
      <c r="E114" s="42">
        <v>22572</v>
      </c>
      <c r="F114" s="42">
        <f t="shared" si="34"/>
        <v>186414</v>
      </c>
      <c r="G114" s="41" t="s">
        <v>12</v>
      </c>
      <c r="H114" s="43">
        <v>121</v>
      </c>
      <c r="I114" s="42">
        <v>828</v>
      </c>
      <c r="J114" s="42">
        <v>11302</v>
      </c>
      <c r="K114" s="42">
        <v>1961</v>
      </c>
      <c r="L114" s="42">
        <f t="shared" si="35"/>
        <v>14212</v>
      </c>
    </row>
    <row r="115" spans="1:12" x14ac:dyDescent="0.3">
      <c r="A115" s="41" t="s">
        <v>13</v>
      </c>
      <c r="B115" s="43">
        <v>27804</v>
      </c>
      <c r="C115" s="42">
        <v>85824</v>
      </c>
      <c r="D115" s="42">
        <v>135517</v>
      </c>
      <c r="E115" s="42">
        <v>28926</v>
      </c>
      <c r="F115" s="42">
        <f t="shared" si="34"/>
        <v>278071</v>
      </c>
      <c r="G115" s="41" t="s">
        <v>13</v>
      </c>
      <c r="H115" s="43">
        <v>211</v>
      </c>
      <c r="I115" s="42">
        <v>1207</v>
      </c>
      <c r="J115" s="42">
        <v>12854</v>
      </c>
      <c r="K115" s="42">
        <v>2418</v>
      </c>
      <c r="L115" s="42">
        <f t="shared" si="35"/>
        <v>16690</v>
      </c>
    </row>
    <row r="116" spans="1:12" x14ac:dyDescent="0.3">
      <c r="A116" s="41" t="s">
        <v>14</v>
      </c>
      <c r="B116" s="43">
        <v>35093</v>
      </c>
      <c r="C116" s="42">
        <v>106892</v>
      </c>
      <c r="D116" s="42">
        <v>186597</v>
      </c>
      <c r="E116" s="42">
        <v>33415</v>
      </c>
      <c r="F116" s="42">
        <f t="shared" si="34"/>
        <v>361997</v>
      </c>
      <c r="G116" s="41" t="s">
        <v>14</v>
      </c>
      <c r="H116" s="43">
        <v>309</v>
      </c>
      <c r="I116" s="42">
        <v>2350</v>
      </c>
      <c r="J116" s="42">
        <v>17129</v>
      </c>
      <c r="K116" s="42">
        <v>3459</v>
      </c>
      <c r="L116" s="42">
        <f t="shared" si="35"/>
        <v>23247</v>
      </c>
    </row>
    <row r="117" spans="1:12" x14ac:dyDescent="0.3">
      <c r="A117" s="41" t="s">
        <v>15</v>
      </c>
      <c r="B117" s="43">
        <v>29877</v>
      </c>
      <c r="C117" s="42">
        <v>105107</v>
      </c>
      <c r="D117" s="42">
        <v>185300</v>
      </c>
      <c r="E117" s="42">
        <v>33015</v>
      </c>
      <c r="F117" s="42">
        <f t="shared" si="34"/>
        <v>353299</v>
      </c>
      <c r="G117" s="41" t="s">
        <v>15</v>
      </c>
      <c r="H117" s="43">
        <v>513</v>
      </c>
      <c r="I117" s="42">
        <v>2378</v>
      </c>
      <c r="J117" s="42">
        <v>15407</v>
      </c>
      <c r="K117" s="42">
        <v>3503</v>
      </c>
      <c r="L117" s="42">
        <f t="shared" si="35"/>
        <v>21801</v>
      </c>
    </row>
    <row r="118" spans="1:12" x14ac:dyDescent="0.3">
      <c r="A118" s="41" t="s">
        <v>16</v>
      </c>
      <c r="B118" s="43">
        <v>25312</v>
      </c>
      <c r="C118" s="42">
        <v>81648</v>
      </c>
      <c r="D118" s="42">
        <v>131783</v>
      </c>
      <c r="E118" s="42">
        <v>25849</v>
      </c>
      <c r="F118" s="42">
        <f t="shared" si="34"/>
        <v>264592</v>
      </c>
      <c r="G118" s="41" t="s">
        <v>16</v>
      </c>
      <c r="H118" s="43">
        <v>269</v>
      </c>
      <c r="I118" s="42">
        <v>914</v>
      </c>
      <c r="J118" s="42">
        <v>11210</v>
      </c>
      <c r="K118" s="42">
        <v>2110</v>
      </c>
      <c r="L118" s="42">
        <f t="shared" si="35"/>
        <v>14503</v>
      </c>
    </row>
    <row r="119" spans="1:12" x14ac:dyDescent="0.3">
      <c r="A119" s="41" t="s">
        <v>17</v>
      </c>
      <c r="B119" s="43">
        <v>5449</v>
      </c>
      <c r="C119" s="42">
        <v>14547</v>
      </c>
      <c r="D119" s="42">
        <v>43557</v>
      </c>
      <c r="E119" s="42">
        <v>4413</v>
      </c>
      <c r="F119" s="42">
        <f t="shared" si="34"/>
        <v>67966</v>
      </c>
      <c r="G119" s="41" t="s">
        <v>17</v>
      </c>
      <c r="H119" s="43">
        <v>242</v>
      </c>
      <c r="I119" s="42">
        <v>764</v>
      </c>
      <c r="J119" s="42">
        <v>9063</v>
      </c>
      <c r="K119" s="42">
        <v>1658</v>
      </c>
      <c r="L119" s="42">
        <f t="shared" si="35"/>
        <v>11727</v>
      </c>
    </row>
    <row r="120" spans="1:12" x14ac:dyDescent="0.3">
      <c r="A120" s="41" t="s">
        <v>18</v>
      </c>
      <c r="B120" s="43">
        <v>0</v>
      </c>
      <c r="C120" s="42">
        <v>0</v>
      </c>
      <c r="D120" s="42">
        <v>1271</v>
      </c>
      <c r="E120" s="42">
        <v>0</v>
      </c>
      <c r="F120" s="42">
        <f t="shared" si="34"/>
        <v>1271</v>
      </c>
      <c r="G120" s="41" t="s">
        <v>18</v>
      </c>
      <c r="H120" s="43">
        <v>97</v>
      </c>
      <c r="I120" s="42">
        <v>451</v>
      </c>
      <c r="J120" s="42">
        <v>7301</v>
      </c>
      <c r="K120" s="42">
        <v>1087</v>
      </c>
      <c r="L120" s="42">
        <f t="shared" si="35"/>
        <v>8936</v>
      </c>
    </row>
    <row r="121" spans="1:12" x14ac:dyDescent="0.3">
      <c r="A121" s="41" t="s">
        <v>19</v>
      </c>
      <c r="B121" s="43">
        <v>0</v>
      </c>
      <c r="C121" s="42">
        <v>0</v>
      </c>
      <c r="D121" s="42">
        <v>113</v>
      </c>
      <c r="E121" s="42">
        <v>0</v>
      </c>
      <c r="F121" s="42">
        <f t="shared" si="34"/>
        <v>113</v>
      </c>
      <c r="G121" s="41" t="s">
        <v>19</v>
      </c>
      <c r="H121" s="43">
        <v>269</v>
      </c>
      <c r="I121" s="42">
        <v>472</v>
      </c>
      <c r="J121" s="42">
        <v>8025</v>
      </c>
      <c r="K121" s="42">
        <v>993</v>
      </c>
      <c r="L121" s="42">
        <f t="shared" si="35"/>
        <v>9759</v>
      </c>
    </row>
    <row r="122" spans="1:12" s="108" customFormat="1" ht="17.100000000000001" customHeight="1" x14ac:dyDescent="0.3">
      <c r="A122" s="100">
        <v>2010</v>
      </c>
      <c r="B122" s="115">
        <f>SUM(B123:B134)</f>
        <v>143597</v>
      </c>
      <c r="C122" s="115">
        <f t="shared" ref="C122:F122" si="36">SUM(C123:C134)</f>
        <v>420284</v>
      </c>
      <c r="D122" s="115">
        <f t="shared" si="36"/>
        <v>729604</v>
      </c>
      <c r="E122" s="115">
        <f t="shared" si="36"/>
        <v>148935</v>
      </c>
      <c r="F122" s="115">
        <f t="shared" si="36"/>
        <v>1442420</v>
      </c>
      <c r="G122" s="100">
        <v>2010</v>
      </c>
      <c r="H122" s="115">
        <f>SUM(H123:H134)</f>
        <v>3367</v>
      </c>
      <c r="I122" s="115">
        <f t="shared" ref="I122:K122" si="37">SUM(I123:I134)</f>
        <v>13650</v>
      </c>
      <c r="J122" s="115">
        <f t="shared" si="37"/>
        <v>138453</v>
      </c>
      <c r="K122" s="115">
        <f t="shared" si="37"/>
        <v>38505</v>
      </c>
      <c r="L122" s="115">
        <f>SUM(L123:L134)</f>
        <v>193975</v>
      </c>
    </row>
    <row r="123" spans="1:12" x14ac:dyDescent="0.3">
      <c r="A123" s="41" t="s">
        <v>8</v>
      </c>
      <c r="B123" s="43">
        <v>0</v>
      </c>
      <c r="C123" s="42">
        <v>0</v>
      </c>
      <c r="D123" s="42">
        <v>0</v>
      </c>
      <c r="E123" s="42">
        <v>0</v>
      </c>
      <c r="F123" s="42">
        <f>SUM(B123:E123)</f>
        <v>0</v>
      </c>
      <c r="G123" s="41" t="s">
        <v>8</v>
      </c>
      <c r="H123" s="43">
        <v>609</v>
      </c>
      <c r="I123" s="42">
        <v>759</v>
      </c>
      <c r="J123" s="42">
        <v>10686</v>
      </c>
      <c r="K123" s="42">
        <v>1853</v>
      </c>
      <c r="L123" s="42">
        <f>SUM(H123:K123)</f>
        <v>13907</v>
      </c>
    </row>
    <row r="124" spans="1:12" x14ac:dyDescent="0.3">
      <c r="A124" s="41" t="s">
        <v>9</v>
      </c>
      <c r="B124" s="43">
        <v>0</v>
      </c>
      <c r="C124" s="42">
        <v>15</v>
      </c>
      <c r="D124" s="42">
        <v>6</v>
      </c>
      <c r="E124" s="42">
        <v>0</v>
      </c>
      <c r="F124" s="42">
        <f t="shared" ref="F124:F134" si="38">SUM(B124:E124)</f>
        <v>21</v>
      </c>
      <c r="G124" s="41" t="s">
        <v>9</v>
      </c>
      <c r="H124" s="43">
        <v>415</v>
      </c>
      <c r="I124" s="42">
        <v>648</v>
      </c>
      <c r="J124" s="42">
        <v>9650</v>
      </c>
      <c r="K124" s="42">
        <v>1685</v>
      </c>
      <c r="L124" s="42">
        <f t="shared" ref="L124:L134" si="39">SUM(H124:K124)</f>
        <v>12398</v>
      </c>
    </row>
    <row r="125" spans="1:12" x14ac:dyDescent="0.3">
      <c r="A125" s="41" t="s">
        <v>10</v>
      </c>
      <c r="B125" s="43">
        <v>113</v>
      </c>
      <c r="C125" s="42">
        <v>0</v>
      </c>
      <c r="D125" s="42">
        <v>823</v>
      </c>
      <c r="E125" s="42">
        <v>0</v>
      </c>
      <c r="F125" s="42">
        <f t="shared" si="38"/>
        <v>936</v>
      </c>
      <c r="G125" s="41" t="s">
        <v>10</v>
      </c>
      <c r="H125" s="43">
        <v>154</v>
      </c>
      <c r="I125" s="42">
        <v>952</v>
      </c>
      <c r="J125" s="42">
        <v>11507</v>
      </c>
      <c r="K125" s="42">
        <v>1989</v>
      </c>
      <c r="L125" s="42">
        <f t="shared" si="39"/>
        <v>14602</v>
      </c>
    </row>
    <row r="126" spans="1:12" x14ac:dyDescent="0.3">
      <c r="A126" s="41" t="s">
        <v>11</v>
      </c>
      <c r="B126" s="43">
        <v>269</v>
      </c>
      <c r="C126" s="42">
        <v>461</v>
      </c>
      <c r="D126" s="42">
        <v>6080</v>
      </c>
      <c r="E126" s="42">
        <v>450</v>
      </c>
      <c r="F126" s="42">
        <f t="shared" si="38"/>
        <v>7260</v>
      </c>
      <c r="G126" s="41" t="s">
        <v>11</v>
      </c>
      <c r="H126" s="43">
        <v>549</v>
      </c>
      <c r="I126" s="42">
        <v>1332</v>
      </c>
      <c r="J126" s="42">
        <v>12116</v>
      </c>
      <c r="K126" s="42">
        <v>2290</v>
      </c>
      <c r="L126" s="42">
        <f t="shared" si="39"/>
        <v>16287</v>
      </c>
    </row>
    <row r="127" spans="1:12" x14ac:dyDescent="0.3">
      <c r="A127" s="41" t="s">
        <v>12</v>
      </c>
      <c r="B127" s="43">
        <v>22600</v>
      </c>
      <c r="C127" s="42">
        <v>50857</v>
      </c>
      <c r="D127" s="42">
        <v>91232</v>
      </c>
      <c r="E127" s="42">
        <v>20520</v>
      </c>
      <c r="F127" s="42">
        <f t="shared" si="38"/>
        <v>185209</v>
      </c>
      <c r="G127" s="41" t="s">
        <v>12</v>
      </c>
      <c r="H127" s="43">
        <v>97</v>
      </c>
      <c r="I127" s="42">
        <v>1159</v>
      </c>
      <c r="J127" s="42">
        <v>11539</v>
      </c>
      <c r="K127" s="42">
        <v>2156</v>
      </c>
      <c r="L127" s="42">
        <f t="shared" si="39"/>
        <v>14951</v>
      </c>
    </row>
    <row r="128" spans="1:12" x14ac:dyDescent="0.3">
      <c r="A128" s="41" t="s">
        <v>13</v>
      </c>
      <c r="B128" s="43">
        <v>26930</v>
      </c>
      <c r="C128" s="42">
        <v>81075</v>
      </c>
      <c r="D128" s="42">
        <v>125149</v>
      </c>
      <c r="E128" s="42">
        <v>29492</v>
      </c>
      <c r="F128" s="42">
        <f t="shared" si="38"/>
        <v>262646</v>
      </c>
      <c r="G128" s="41" t="s">
        <v>13</v>
      </c>
      <c r="H128" s="43">
        <v>206</v>
      </c>
      <c r="I128" s="42">
        <v>1278</v>
      </c>
      <c r="J128" s="42">
        <v>12146</v>
      </c>
      <c r="K128" s="42">
        <v>2668</v>
      </c>
      <c r="L128" s="42">
        <f t="shared" si="39"/>
        <v>16298</v>
      </c>
    </row>
    <row r="129" spans="1:12" x14ac:dyDescent="0.3">
      <c r="A129" s="41" t="s">
        <v>14</v>
      </c>
      <c r="B129" s="43">
        <v>31948</v>
      </c>
      <c r="C129" s="42">
        <v>98801</v>
      </c>
      <c r="D129" s="42">
        <v>171022</v>
      </c>
      <c r="E129" s="42">
        <v>32116</v>
      </c>
      <c r="F129" s="42">
        <f t="shared" si="38"/>
        <v>333887</v>
      </c>
      <c r="G129" s="41" t="s">
        <v>14</v>
      </c>
      <c r="H129" s="43">
        <v>340</v>
      </c>
      <c r="I129" s="42">
        <v>2025</v>
      </c>
      <c r="J129" s="42">
        <v>16923</v>
      </c>
      <c r="K129" s="42">
        <v>3965</v>
      </c>
      <c r="L129" s="42">
        <f t="shared" si="39"/>
        <v>23253</v>
      </c>
    </row>
    <row r="130" spans="1:12" x14ac:dyDescent="0.3">
      <c r="A130" s="41" t="s">
        <v>15</v>
      </c>
      <c r="B130" s="43">
        <v>31263</v>
      </c>
      <c r="C130" s="42">
        <v>99058</v>
      </c>
      <c r="D130" s="42">
        <v>171778</v>
      </c>
      <c r="E130" s="42">
        <v>34979</v>
      </c>
      <c r="F130" s="42">
        <f t="shared" si="38"/>
        <v>337078</v>
      </c>
      <c r="G130" s="41" t="s">
        <v>15</v>
      </c>
      <c r="H130" s="43">
        <v>386</v>
      </c>
      <c r="I130" s="42">
        <v>2216</v>
      </c>
      <c r="J130" s="42">
        <v>15706</v>
      </c>
      <c r="K130" s="42">
        <v>3729</v>
      </c>
      <c r="L130" s="42">
        <f t="shared" si="39"/>
        <v>22037</v>
      </c>
    </row>
    <row r="131" spans="1:12" x14ac:dyDescent="0.3">
      <c r="A131" s="41" t="s">
        <v>16</v>
      </c>
      <c r="B131" s="43">
        <v>24485</v>
      </c>
      <c r="C131" s="42">
        <v>71366</v>
      </c>
      <c r="D131" s="42">
        <v>117630</v>
      </c>
      <c r="E131" s="42">
        <v>25702</v>
      </c>
      <c r="F131" s="42">
        <f t="shared" si="38"/>
        <v>239183</v>
      </c>
      <c r="G131" s="41" t="s">
        <v>16</v>
      </c>
      <c r="H131" s="43">
        <v>238</v>
      </c>
      <c r="I131" s="42">
        <v>1274</v>
      </c>
      <c r="J131" s="42">
        <v>11596</v>
      </c>
      <c r="K131" s="42">
        <v>13925</v>
      </c>
      <c r="L131" s="42">
        <f t="shared" si="39"/>
        <v>27033</v>
      </c>
    </row>
    <row r="132" spans="1:12" x14ac:dyDescent="0.3">
      <c r="A132" s="41" t="s">
        <v>17</v>
      </c>
      <c r="B132" s="43">
        <v>5989</v>
      </c>
      <c r="C132" s="42">
        <v>18651</v>
      </c>
      <c r="D132" s="42">
        <v>44923</v>
      </c>
      <c r="E132" s="42">
        <v>5676</v>
      </c>
      <c r="F132" s="42">
        <f t="shared" si="38"/>
        <v>75239</v>
      </c>
      <c r="G132" s="41" t="s">
        <v>17</v>
      </c>
      <c r="H132" s="43">
        <v>118</v>
      </c>
      <c r="I132" s="42">
        <v>898</v>
      </c>
      <c r="J132" s="42">
        <v>9489</v>
      </c>
      <c r="K132" s="42">
        <v>1760</v>
      </c>
      <c r="L132" s="42">
        <f t="shared" si="39"/>
        <v>12265</v>
      </c>
    </row>
    <row r="133" spans="1:12" x14ac:dyDescent="0.3">
      <c r="A133" s="41" t="s">
        <v>18</v>
      </c>
      <c r="B133" s="43">
        <v>0</v>
      </c>
      <c r="C133" s="42">
        <v>0</v>
      </c>
      <c r="D133" s="42">
        <v>761</v>
      </c>
      <c r="E133" s="42">
        <v>0</v>
      </c>
      <c r="F133" s="42">
        <f t="shared" si="38"/>
        <v>761</v>
      </c>
      <c r="G133" s="41" t="s">
        <v>18</v>
      </c>
      <c r="H133" s="43">
        <v>110</v>
      </c>
      <c r="I133" s="42">
        <v>554</v>
      </c>
      <c r="J133" s="42">
        <v>8525</v>
      </c>
      <c r="K133" s="42">
        <v>1312</v>
      </c>
      <c r="L133" s="42">
        <f t="shared" si="39"/>
        <v>10501</v>
      </c>
    </row>
    <row r="134" spans="1:12" x14ac:dyDescent="0.3">
      <c r="A134" s="41" t="s">
        <v>19</v>
      </c>
      <c r="B134" s="43">
        <v>0</v>
      </c>
      <c r="C134" s="42">
        <v>0</v>
      </c>
      <c r="D134" s="42">
        <v>200</v>
      </c>
      <c r="E134" s="42">
        <v>0</v>
      </c>
      <c r="F134" s="42">
        <f t="shared" si="38"/>
        <v>200</v>
      </c>
      <c r="G134" s="41" t="s">
        <v>19</v>
      </c>
      <c r="H134" s="43">
        <v>145</v>
      </c>
      <c r="I134" s="42">
        <v>555</v>
      </c>
      <c r="J134" s="42">
        <v>8570</v>
      </c>
      <c r="K134" s="42">
        <v>1173</v>
      </c>
      <c r="L134" s="42">
        <f t="shared" si="39"/>
        <v>10443</v>
      </c>
    </row>
    <row r="135" spans="1:12" x14ac:dyDescent="0.3">
      <c r="A135" s="183" t="s">
        <v>143</v>
      </c>
      <c r="B135" s="183"/>
      <c r="C135" s="183"/>
      <c r="D135" s="183"/>
      <c r="E135" s="183"/>
      <c r="F135" s="183"/>
      <c r="G135" s="181"/>
      <c r="H135" s="181"/>
      <c r="I135" s="181"/>
      <c r="J135" s="181"/>
      <c r="K135" s="181"/>
      <c r="L135" s="181"/>
    </row>
  </sheetData>
  <mergeCells count="4">
    <mergeCell ref="G135:L135"/>
    <mergeCell ref="G3:L3"/>
    <mergeCell ref="A135:F135"/>
    <mergeCell ref="A3:F3"/>
  </mergeCells>
  <printOptions verticalCentered="1"/>
  <pageMargins left="0.70866141732283472" right="0.39370078740157483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3" manualBreakCount="3">
    <brk id="56" max="11" man="1"/>
    <brk id="82" max="11" man="1"/>
    <brk id="108" max="11" man="1"/>
  </rowBreaks>
  <ignoredErrors>
    <ignoredError sqref="L18 F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159"/>
  <sheetViews>
    <sheetView showGridLines="0" zoomScaleNormal="100" workbookViewId="0">
      <selection activeCell="F30" sqref="F30"/>
    </sheetView>
  </sheetViews>
  <sheetFormatPr defaultRowHeight="14.4" x14ac:dyDescent="0.3"/>
  <cols>
    <col min="1" max="1" width="5.5546875" bestFit="1" customWidth="1"/>
    <col min="2" max="2" width="20.5546875" customWidth="1"/>
    <col min="3" max="3" width="13.44140625" customWidth="1"/>
    <col min="4" max="5" width="24.6640625" bestFit="1" customWidth="1"/>
    <col min="6" max="6" width="18.109375" bestFit="1" customWidth="1"/>
  </cols>
  <sheetData>
    <row r="2" spans="1:6" x14ac:dyDescent="0.3">
      <c r="A2" s="192" t="s">
        <v>150</v>
      </c>
      <c r="B2" s="193"/>
      <c r="C2" s="193"/>
      <c r="D2" s="193"/>
      <c r="E2" s="193"/>
      <c r="F2" s="193"/>
    </row>
    <row r="3" spans="1:6" ht="35.25" customHeight="1" x14ac:dyDescent="0.3">
      <c r="A3" s="117"/>
      <c r="B3" s="19"/>
      <c r="C3" s="19"/>
      <c r="D3" s="40" t="s">
        <v>21</v>
      </c>
      <c r="E3" s="40" t="s">
        <v>22</v>
      </c>
      <c r="F3" s="20" t="s">
        <v>23</v>
      </c>
    </row>
    <row r="4" spans="1:6" ht="32.25" customHeight="1" x14ac:dyDescent="0.3">
      <c r="A4" s="116" t="s">
        <v>20</v>
      </c>
      <c r="B4" s="118" t="s">
        <v>70</v>
      </c>
      <c r="C4" s="118" t="s">
        <v>33</v>
      </c>
      <c r="D4" s="21" t="s">
        <v>24</v>
      </c>
      <c r="E4" s="21" t="s">
        <v>24</v>
      </c>
      <c r="F4" s="21" t="s">
        <v>25</v>
      </c>
    </row>
    <row r="5" spans="1:6" ht="15" customHeight="1" x14ac:dyDescent="0.3">
      <c r="A5" s="187">
        <v>2019</v>
      </c>
      <c r="B5" s="189" t="s">
        <v>28</v>
      </c>
      <c r="C5" s="22" t="s">
        <v>28</v>
      </c>
      <c r="D5" s="23">
        <v>761204</v>
      </c>
      <c r="E5" s="24">
        <v>756007</v>
      </c>
      <c r="F5" s="25">
        <f>SUM(D5:E5)</f>
        <v>1517211</v>
      </c>
    </row>
    <row r="6" spans="1:6" ht="15" customHeight="1" x14ac:dyDescent="0.3">
      <c r="A6" s="185"/>
      <c r="B6" s="189"/>
      <c r="C6" s="22" t="s">
        <v>34</v>
      </c>
      <c r="D6" s="23">
        <v>124045</v>
      </c>
      <c r="E6" s="24">
        <v>124425</v>
      </c>
      <c r="F6" s="25">
        <f t="shared" ref="F6:F26" si="0">SUM(D6:E6)</f>
        <v>248470</v>
      </c>
    </row>
    <row r="7" spans="1:6" ht="15" customHeight="1" x14ac:dyDescent="0.3">
      <c r="A7" s="185"/>
      <c r="B7" s="189"/>
      <c r="C7" s="22" t="s">
        <v>35</v>
      </c>
      <c r="D7" s="23">
        <v>74040</v>
      </c>
      <c r="E7" s="24">
        <v>79925</v>
      </c>
      <c r="F7" s="25">
        <f t="shared" si="0"/>
        <v>153965</v>
      </c>
    </row>
    <row r="8" spans="1:6" ht="15" customHeight="1" x14ac:dyDescent="0.3">
      <c r="A8" s="185"/>
      <c r="B8" s="189"/>
      <c r="C8" s="22" t="s">
        <v>51</v>
      </c>
      <c r="D8" s="23">
        <v>2919</v>
      </c>
      <c r="E8" s="24">
        <v>3152</v>
      </c>
      <c r="F8" s="25">
        <f t="shared" si="0"/>
        <v>6071</v>
      </c>
    </row>
    <row r="9" spans="1:6" ht="15" customHeight="1" x14ac:dyDescent="0.3">
      <c r="A9" s="185"/>
      <c r="B9" s="189"/>
      <c r="C9" s="22" t="s">
        <v>39</v>
      </c>
      <c r="D9" s="23">
        <v>769</v>
      </c>
      <c r="E9" s="24">
        <v>628</v>
      </c>
      <c r="F9" s="25">
        <f t="shared" si="0"/>
        <v>1397</v>
      </c>
    </row>
    <row r="10" spans="1:6" ht="15" customHeight="1" x14ac:dyDescent="0.3">
      <c r="A10" s="185"/>
      <c r="B10" s="190"/>
      <c r="C10" s="26" t="s">
        <v>40</v>
      </c>
      <c r="D10" s="27">
        <v>1886</v>
      </c>
      <c r="E10" s="28">
        <v>2493</v>
      </c>
      <c r="F10" s="29">
        <f t="shared" si="0"/>
        <v>4379</v>
      </c>
    </row>
    <row r="11" spans="1:6" ht="15" customHeight="1" x14ac:dyDescent="0.3">
      <c r="A11" s="185"/>
      <c r="B11" s="188" t="s">
        <v>31</v>
      </c>
      <c r="C11" s="30" t="s">
        <v>36</v>
      </c>
      <c r="D11" s="31">
        <v>47261</v>
      </c>
      <c r="E11" s="32">
        <v>41090</v>
      </c>
      <c r="F11" s="33">
        <f t="shared" si="0"/>
        <v>88351</v>
      </c>
    </row>
    <row r="12" spans="1:6" ht="15" customHeight="1" x14ac:dyDescent="0.3">
      <c r="A12" s="185"/>
      <c r="B12" s="189"/>
      <c r="C12" s="22" t="s">
        <v>37</v>
      </c>
      <c r="D12" s="23">
        <v>113213</v>
      </c>
      <c r="E12" s="24">
        <v>115464</v>
      </c>
      <c r="F12" s="25">
        <f t="shared" si="0"/>
        <v>228677</v>
      </c>
    </row>
    <row r="13" spans="1:6" ht="15" customHeight="1" x14ac:dyDescent="0.3">
      <c r="A13" s="185"/>
      <c r="B13" s="189"/>
      <c r="C13" s="22" t="s">
        <v>38</v>
      </c>
      <c r="D13" s="23">
        <v>268045</v>
      </c>
      <c r="E13" s="24">
        <v>279267</v>
      </c>
      <c r="F13" s="25">
        <f t="shared" si="0"/>
        <v>547312</v>
      </c>
    </row>
    <row r="14" spans="1:6" ht="15" customHeight="1" x14ac:dyDescent="0.3">
      <c r="A14" s="185"/>
      <c r="B14" s="189"/>
      <c r="C14" s="22" t="s">
        <v>41</v>
      </c>
      <c r="D14" s="23">
        <v>216967</v>
      </c>
      <c r="E14" s="24">
        <v>245616</v>
      </c>
      <c r="F14" s="25">
        <f t="shared" si="0"/>
        <v>462583</v>
      </c>
    </row>
    <row r="15" spans="1:6" ht="15" customHeight="1" x14ac:dyDescent="0.3">
      <c r="A15" s="185"/>
      <c r="B15" s="189"/>
      <c r="C15" s="22" t="s">
        <v>42</v>
      </c>
      <c r="D15" s="23">
        <v>245616</v>
      </c>
      <c r="E15" s="24">
        <v>216967</v>
      </c>
      <c r="F15" s="25">
        <f t="shared" si="0"/>
        <v>462583</v>
      </c>
    </row>
    <row r="16" spans="1:6" ht="15" customHeight="1" x14ac:dyDescent="0.3">
      <c r="A16" s="185"/>
      <c r="B16" s="190"/>
      <c r="C16" s="26" t="s">
        <v>43</v>
      </c>
      <c r="D16" s="27">
        <v>43379</v>
      </c>
      <c r="E16" s="28">
        <v>44251</v>
      </c>
      <c r="F16" s="29">
        <f t="shared" si="0"/>
        <v>87630</v>
      </c>
    </row>
    <row r="17" spans="1:6" ht="15" customHeight="1" x14ac:dyDescent="0.3">
      <c r="A17" s="185"/>
      <c r="B17" s="188" t="s">
        <v>30</v>
      </c>
      <c r="C17" s="30" t="s">
        <v>44</v>
      </c>
      <c r="D17" s="31"/>
      <c r="E17" s="32"/>
      <c r="F17" s="33">
        <f t="shared" si="0"/>
        <v>0</v>
      </c>
    </row>
    <row r="18" spans="1:6" ht="15" customHeight="1" x14ac:dyDescent="0.3">
      <c r="A18" s="185"/>
      <c r="B18" s="189"/>
      <c r="C18" s="22" t="s">
        <v>45</v>
      </c>
      <c r="D18" s="23">
        <v>59259</v>
      </c>
      <c r="E18" s="24">
        <v>60506</v>
      </c>
      <c r="F18" s="25">
        <f t="shared" si="0"/>
        <v>119765</v>
      </c>
    </row>
    <row r="19" spans="1:6" ht="15" customHeight="1" x14ac:dyDescent="0.3">
      <c r="A19" s="185"/>
      <c r="B19" s="189"/>
      <c r="C19" s="22" t="s">
        <v>30</v>
      </c>
      <c r="D19" s="23">
        <v>1239</v>
      </c>
      <c r="E19" s="24">
        <v>1052</v>
      </c>
      <c r="F19" s="25">
        <f t="shared" si="0"/>
        <v>2291</v>
      </c>
    </row>
    <row r="20" spans="1:6" ht="15" customHeight="1" x14ac:dyDescent="0.3">
      <c r="A20" s="185"/>
      <c r="B20" s="190"/>
      <c r="C20" s="26" t="s">
        <v>46</v>
      </c>
      <c r="D20" s="27">
        <v>108336</v>
      </c>
      <c r="E20" s="28">
        <v>112889</v>
      </c>
      <c r="F20" s="29">
        <f t="shared" si="0"/>
        <v>221225</v>
      </c>
    </row>
    <row r="21" spans="1:6" ht="15" customHeight="1" x14ac:dyDescent="0.3">
      <c r="A21" s="185"/>
      <c r="B21" s="188" t="s">
        <v>26</v>
      </c>
      <c r="C21" s="30" t="s">
        <v>26</v>
      </c>
      <c r="D21" s="31">
        <v>545227</v>
      </c>
      <c r="E21" s="32">
        <v>552810</v>
      </c>
      <c r="F21" s="33">
        <f t="shared" si="0"/>
        <v>1098037</v>
      </c>
    </row>
    <row r="22" spans="1:6" ht="15" customHeight="1" x14ac:dyDescent="0.3">
      <c r="A22" s="185"/>
      <c r="B22" s="190"/>
      <c r="C22" s="26" t="s">
        <v>47</v>
      </c>
      <c r="D22" s="27">
        <v>44251</v>
      </c>
      <c r="E22" s="28">
        <v>43379</v>
      </c>
      <c r="F22" s="29">
        <f t="shared" si="0"/>
        <v>87630</v>
      </c>
    </row>
    <row r="23" spans="1:6" ht="15" customHeight="1" x14ac:dyDescent="0.3">
      <c r="A23" s="185"/>
      <c r="B23" s="188" t="s">
        <v>27</v>
      </c>
      <c r="C23" s="30" t="s">
        <v>48</v>
      </c>
      <c r="D23" s="31">
        <v>75038</v>
      </c>
      <c r="E23" s="32">
        <v>74326</v>
      </c>
      <c r="F23" s="33">
        <f t="shared" si="0"/>
        <v>149364</v>
      </c>
    </row>
    <row r="24" spans="1:6" ht="15" customHeight="1" x14ac:dyDescent="0.3">
      <c r="A24" s="185"/>
      <c r="B24" s="189"/>
      <c r="C24" s="22" t="s">
        <v>49</v>
      </c>
      <c r="D24" s="23">
        <v>6571</v>
      </c>
      <c r="E24" s="24">
        <v>6923</v>
      </c>
      <c r="F24" s="25">
        <f t="shared" si="0"/>
        <v>13494</v>
      </c>
    </row>
    <row r="25" spans="1:6" ht="15" customHeight="1" x14ac:dyDescent="0.3">
      <c r="A25" s="185"/>
      <c r="B25" s="190"/>
      <c r="C25" s="26" t="s">
        <v>27</v>
      </c>
      <c r="D25" s="27"/>
      <c r="E25" s="28"/>
      <c r="F25" s="29">
        <f t="shared" si="0"/>
        <v>0</v>
      </c>
    </row>
    <row r="26" spans="1:6" ht="15" customHeight="1" thickBot="1" x14ac:dyDescent="0.35">
      <c r="A26" s="186"/>
      <c r="B26" s="38" t="s">
        <v>55</v>
      </c>
      <c r="C26" s="35"/>
      <c r="D26" s="36">
        <f>SUM(D5:D24)</f>
        <v>2739265</v>
      </c>
      <c r="E26" s="37">
        <f>SUM(E5:E24)</f>
        <v>2761170</v>
      </c>
      <c r="F26" s="37">
        <f t="shared" si="0"/>
        <v>5500435</v>
      </c>
    </row>
    <row r="27" spans="1:6" ht="15" customHeight="1" x14ac:dyDescent="0.3">
      <c r="A27" s="187">
        <v>2018</v>
      </c>
      <c r="B27" s="189" t="s">
        <v>28</v>
      </c>
      <c r="C27" s="22" t="s">
        <v>28</v>
      </c>
      <c r="D27" s="23">
        <v>788179</v>
      </c>
      <c r="E27" s="24">
        <v>775429</v>
      </c>
      <c r="F27" s="25">
        <f>SUM(D27:E27)</f>
        <v>1563608</v>
      </c>
    </row>
    <row r="28" spans="1:6" ht="15" customHeight="1" x14ac:dyDescent="0.3">
      <c r="A28" s="185"/>
      <c r="B28" s="189"/>
      <c r="C28" s="22" t="s">
        <v>34</v>
      </c>
      <c r="D28" s="23">
        <v>174478</v>
      </c>
      <c r="E28" s="24">
        <v>170813</v>
      </c>
      <c r="F28" s="25">
        <f t="shared" ref="F28" si="1">SUM(D28:E28)</f>
        <v>345291</v>
      </c>
    </row>
    <row r="29" spans="1:6" ht="15" customHeight="1" x14ac:dyDescent="0.3">
      <c r="A29" s="185"/>
      <c r="B29" s="189"/>
      <c r="C29" s="22" t="s">
        <v>35</v>
      </c>
      <c r="D29" s="23">
        <v>89052</v>
      </c>
      <c r="E29" s="24">
        <v>90623</v>
      </c>
      <c r="F29" s="25">
        <f>SUM(D29:E29)</f>
        <v>179675</v>
      </c>
    </row>
    <row r="30" spans="1:6" ht="15" customHeight="1" x14ac:dyDescent="0.3">
      <c r="A30" s="185"/>
      <c r="B30" s="189"/>
      <c r="C30" s="22" t="s">
        <v>51</v>
      </c>
      <c r="D30" s="23">
        <v>487</v>
      </c>
      <c r="E30" s="24">
        <v>497</v>
      </c>
      <c r="F30" s="25">
        <f>SUM(D30:E30)</f>
        <v>984</v>
      </c>
    </row>
    <row r="31" spans="1:6" ht="15" customHeight="1" x14ac:dyDescent="0.3">
      <c r="A31" s="185"/>
      <c r="B31" s="189"/>
      <c r="C31" s="22" t="s">
        <v>39</v>
      </c>
      <c r="D31" s="23">
        <v>541</v>
      </c>
      <c r="E31" s="24">
        <v>521</v>
      </c>
      <c r="F31" s="25">
        <f>SUM(D31:E31)</f>
        <v>1062</v>
      </c>
    </row>
    <row r="32" spans="1:6" ht="15" customHeight="1" x14ac:dyDescent="0.3">
      <c r="A32" s="185"/>
      <c r="B32" s="190"/>
      <c r="C32" s="26" t="s">
        <v>40</v>
      </c>
      <c r="D32" s="27">
        <v>227</v>
      </c>
      <c r="E32" s="28">
        <v>270</v>
      </c>
      <c r="F32" s="29">
        <f>SUM(D32:E32)</f>
        <v>497</v>
      </c>
    </row>
    <row r="33" spans="1:6" ht="15" customHeight="1" x14ac:dyDescent="0.3">
      <c r="A33" s="185"/>
      <c r="B33" s="188" t="s">
        <v>31</v>
      </c>
      <c r="C33" s="30" t="s">
        <v>36</v>
      </c>
      <c r="D33" s="31">
        <v>46646</v>
      </c>
      <c r="E33" s="32">
        <v>40578</v>
      </c>
      <c r="F33" s="33">
        <f t="shared" ref="F33:F46" si="2">SUM(D33:E33)</f>
        <v>87224</v>
      </c>
    </row>
    <row r="34" spans="1:6" ht="15" customHeight="1" x14ac:dyDescent="0.3">
      <c r="A34" s="185"/>
      <c r="B34" s="189"/>
      <c r="C34" s="22" t="s">
        <v>37</v>
      </c>
      <c r="D34" s="23">
        <v>125670</v>
      </c>
      <c r="E34" s="24">
        <v>120211</v>
      </c>
      <c r="F34" s="25">
        <f t="shared" si="2"/>
        <v>245881</v>
      </c>
    </row>
    <row r="35" spans="1:6" ht="15" customHeight="1" x14ac:dyDescent="0.3">
      <c r="A35" s="185"/>
      <c r="B35" s="189"/>
      <c r="C35" s="22" t="s">
        <v>38</v>
      </c>
      <c r="D35" s="23">
        <v>237894</v>
      </c>
      <c r="E35" s="24">
        <v>243878</v>
      </c>
      <c r="F35" s="25">
        <f t="shared" si="2"/>
        <v>481772</v>
      </c>
    </row>
    <row r="36" spans="1:6" ht="15" customHeight="1" x14ac:dyDescent="0.3">
      <c r="A36" s="185"/>
      <c r="B36" s="189"/>
      <c r="C36" s="22" t="s">
        <v>41</v>
      </c>
      <c r="D36" s="23">
        <v>229564</v>
      </c>
      <c r="E36" s="24">
        <v>254321</v>
      </c>
      <c r="F36" s="25">
        <f t="shared" si="2"/>
        <v>483885</v>
      </c>
    </row>
    <row r="37" spans="1:6" ht="15" customHeight="1" x14ac:dyDescent="0.3">
      <c r="A37" s="185"/>
      <c r="B37" s="189"/>
      <c r="C37" s="22" t="s">
        <v>42</v>
      </c>
      <c r="D37" s="23">
        <v>254321</v>
      </c>
      <c r="E37" s="24">
        <v>229564</v>
      </c>
      <c r="F37" s="25">
        <f t="shared" si="2"/>
        <v>483885</v>
      </c>
    </row>
    <row r="38" spans="1:6" ht="15" customHeight="1" x14ac:dyDescent="0.3">
      <c r="A38" s="185"/>
      <c r="B38" s="190"/>
      <c r="C38" s="26" t="s">
        <v>43</v>
      </c>
      <c r="D38" s="27">
        <v>37222</v>
      </c>
      <c r="E38" s="28">
        <v>42205</v>
      </c>
      <c r="F38" s="29">
        <f t="shared" si="2"/>
        <v>79427</v>
      </c>
    </row>
    <row r="39" spans="1:6" ht="15" customHeight="1" x14ac:dyDescent="0.3">
      <c r="A39" s="185"/>
      <c r="B39" s="188" t="s">
        <v>30</v>
      </c>
      <c r="C39" s="30" t="s">
        <v>44</v>
      </c>
      <c r="D39" s="31"/>
      <c r="E39" s="32"/>
      <c r="F39" s="33">
        <f t="shared" si="2"/>
        <v>0</v>
      </c>
    </row>
    <row r="40" spans="1:6" ht="15" customHeight="1" x14ac:dyDescent="0.3">
      <c r="A40" s="185"/>
      <c r="B40" s="189"/>
      <c r="C40" s="22" t="s">
        <v>45</v>
      </c>
      <c r="D40" s="23">
        <v>56653</v>
      </c>
      <c r="E40" s="24">
        <v>57058</v>
      </c>
      <c r="F40" s="25">
        <f t="shared" si="2"/>
        <v>113711</v>
      </c>
    </row>
    <row r="41" spans="1:6" ht="15" customHeight="1" x14ac:dyDescent="0.3">
      <c r="A41" s="185"/>
      <c r="B41" s="189"/>
      <c r="C41" s="22" t="s">
        <v>30</v>
      </c>
      <c r="D41" s="23">
        <v>1356</v>
      </c>
      <c r="E41" s="24">
        <v>1595</v>
      </c>
      <c r="F41" s="25">
        <f t="shared" si="2"/>
        <v>2951</v>
      </c>
    </row>
    <row r="42" spans="1:6" ht="15" customHeight="1" x14ac:dyDescent="0.3">
      <c r="A42" s="185"/>
      <c r="B42" s="190"/>
      <c r="C42" s="26" t="s">
        <v>46</v>
      </c>
      <c r="D42" s="27">
        <v>102951</v>
      </c>
      <c r="E42" s="28">
        <v>108492</v>
      </c>
      <c r="F42" s="29">
        <f t="shared" si="2"/>
        <v>211443</v>
      </c>
    </row>
    <row r="43" spans="1:6" ht="15" customHeight="1" x14ac:dyDescent="0.3">
      <c r="A43" s="185"/>
      <c r="B43" s="188" t="s">
        <v>26</v>
      </c>
      <c r="C43" s="30" t="s">
        <v>26</v>
      </c>
      <c r="D43" s="31">
        <v>541388</v>
      </c>
      <c r="E43" s="32">
        <v>554927</v>
      </c>
      <c r="F43" s="33">
        <f t="shared" si="2"/>
        <v>1096315</v>
      </c>
    </row>
    <row r="44" spans="1:6" ht="15" customHeight="1" x14ac:dyDescent="0.3">
      <c r="A44" s="185"/>
      <c r="B44" s="190"/>
      <c r="C44" s="26" t="s">
        <v>47</v>
      </c>
      <c r="D44" s="27">
        <v>42205</v>
      </c>
      <c r="E44" s="28">
        <v>37222</v>
      </c>
      <c r="F44" s="29">
        <f t="shared" si="2"/>
        <v>79427</v>
      </c>
    </row>
    <row r="45" spans="1:6" ht="15" customHeight="1" x14ac:dyDescent="0.3">
      <c r="A45" s="185"/>
      <c r="B45" s="188" t="s">
        <v>27</v>
      </c>
      <c r="C45" s="30" t="s">
        <v>48</v>
      </c>
      <c r="D45" s="31">
        <v>69640</v>
      </c>
      <c r="E45" s="32">
        <v>67265</v>
      </c>
      <c r="F45" s="33">
        <f t="shared" si="2"/>
        <v>136905</v>
      </c>
    </row>
    <row r="46" spans="1:6" ht="15" customHeight="1" x14ac:dyDescent="0.3">
      <c r="A46" s="185"/>
      <c r="B46" s="189"/>
      <c r="C46" s="22" t="s">
        <v>49</v>
      </c>
      <c r="D46" s="23">
        <v>5285</v>
      </c>
      <c r="E46" s="24">
        <v>5407</v>
      </c>
      <c r="F46" s="25">
        <f t="shared" si="2"/>
        <v>10692</v>
      </c>
    </row>
    <row r="47" spans="1:6" ht="15" customHeight="1" x14ac:dyDescent="0.3">
      <c r="A47" s="185"/>
      <c r="B47" s="190"/>
      <c r="C47" s="26" t="s">
        <v>27</v>
      </c>
      <c r="D47" s="27"/>
      <c r="E47" s="28"/>
      <c r="F47" s="29">
        <f>SUM(D47:E47)</f>
        <v>0</v>
      </c>
    </row>
    <row r="48" spans="1:6" ht="15" customHeight="1" thickBot="1" x14ac:dyDescent="0.35">
      <c r="A48" s="186"/>
      <c r="B48" s="38" t="s">
        <v>55</v>
      </c>
      <c r="C48" s="35"/>
      <c r="D48" s="36">
        <f>SUM(D27:D47)</f>
        <v>2803759</v>
      </c>
      <c r="E48" s="37">
        <f>SUM(E27:E47)</f>
        <v>2800876</v>
      </c>
      <c r="F48" s="37">
        <f>SUM(F27:F47)</f>
        <v>5604635</v>
      </c>
    </row>
    <row r="49" spans="1:6" ht="15" customHeight="1" x14ac:dyDescent="0.3">
      <c r="A49" s="187">
        <v>2017</v>
      </c>
      <c r="B49" s="189" t="s">
        <v>28</v>
      </c>
      <c r="C49" s="22" t="s">
        <v>28</v>
      </c>
      <c r="D49" s="23">
        <v>780633</v>
      </c>
      <c r="E49" s="24">
        <v>800439</v>
      </c>
      <c r="F49" s="25">
        <f>SUM(D49:E49)</f>
        <v>1581072</v>
      </c>
    </row>
    <row r="50" spans="1:6" ht="15" customHeight="1" x14ac:dyDescent="0.3">
      <c r="A50" s="185"/>
      <c r="B50" s="189"/>
      <c r="C50" s="22" t="s">
        <v>34</v>
      </c>
      <c r="D50" s="23">
        <v>111081</v>
      </c>
      <c r="E50" s="24">
        <v>108388</v>
      </c>
      <c r="F50" s="25">
        <f t="shared" ref="F50" si="3">SUM(D50:E50)</f>
        <v>219469</v>
      </c>
    </row>
    <row r="51" spans="1:6" ht="15" customHeight="1" x14ac:dyDescent="0.3">
      <c r="A51" s="185"/>
      <c r="B51" s="189"/>
      <c r="C51" s="22" t="s">
        <v>35</v>
      </c>
      <c r="D51" s="23">
        <v>77323</v>
      </c>
      <c r="E51" s="24">
        <v>82458</v>
      </c>
      <c r="F51" s="25">
        <f>SUM(D51:E51)</f>
        <v>159781</v>
      </c>
    </row>
    <row r="52" spans="1:6" ht="15" customHeight="1" x14ac:dyDescent="0.3">
      <c r="A52" s="185"/>
      <c r="B52" s="189"/>
      <c r="C52" s="22" t="s">
        <v>51</v>
      </c>
      <c r="D52" s="23">
        <v>2324</v>
      </c>
      <c r="E52" s="24">
        <v>2235</v>
      </c>
      <c r="F52" s="25">
        <f>SUM(D52:E52)</f>
        <v>4559</v>
      </c>
    </row>
    <row r="53" spans="1:6" ht="15" customHeight="1" x14ac:dyDescent="0.3">
      <c r="A53" s="185"/>
      <c r="B53" s="189"/>
      <c r="C53" s="22" t="s">
        <v>39</v>
      </c>
      <c r="D53" s="23">
        <v>644</v>
      </c>
      <c r="E53" s="24">
        <v>684</v>
      </c>
      <c r="F53" s="25">
        <f>SUM(D53:E53)</f>
        <v>1328</v>
      </c>
    </row>
    <row r="54" spans="1:6" ht="15" customHeight="1" x14ac:dyDescent="0.3">
      <c r="A54" s="185"/>
      <c r="B54" s="190"/>
      <c r="C54" s="26" t="s">
        <v>40</v>
      </c>
      <c r="D54" s="27">
        <v>1575</v>
      </c>
      <c r="E54" s="28">
        <v>1387</v>
      </c>
      <c r="F54" s="29">
        <f>SUM(D54:E54)</f>
        <v>2962</v>
      </c>
    </row>
    <row r="55" spans="1:6" ht="15" customHeight="1" x14ac:dyDescent="0.3">
      <c r="A55" s="185"/>
      <c r="B55" s="188" t="s">
        <v>31</v>
      </c>
      <c r="C55" s="30" t="s">
        <v>36</v>
      </c>
      <c r="D55" s="31">
        <v>44211</v>
      </c>
      <c r="E55" s="32">
        <v>37971</v>
      </c>
      <c r="F55" s="33">
        <f t="shared" ref="F55:F68" si="4">SUM(D55:E55)</f>
        <v>82182</v>
      </c>
    </row>
    <row r="56" spans="1:6" ht="15" customHeight="1" x14ac:dyDescent="0.3">
      <c r="A56" s="185"/>
      <c r="B56" s="189"/>
      <c r="C56" s="22" t="s">
        <v>37</v>
      </c>
      <c r="D56" s="23">
        <v>57109</v>
      </c>
      <c r="E56" s="24">
        <v>59624</v>
      </c>
      <c r="F56" s="25">
        <f t="shared" si="4"/>
        <v>116733</v>
      </c>
    </row>
    <row r="57" spans="1:6" ht="15" customHeight="1" x14ac:dyDescent="0.3">
      <c r="A57" s="185"/>
      <c r="B57" s="189"/>
      <c r="C57" s="22" t="s">
        <v>38</v>
      </c>
      <c r="D57" s="23">
        <v>296075</v>
      </c>
      <c r="E57" s="24">
        <v>299565</v>
      </c>
      <c r="F57" s="25">
        <f t="shared" si="4"/>
        <v>595640</v>
      </c>
    </row>
    <row r="58" spans="1:6" ht="15" customHeight="1" x14ac:dyDescent="0.3">
      <c r="A58" s="185"/>
      <c r="B58" s="189"/>
      <c r="C58" s="22" t="s">
        <v>41</v>
      </c>
      <c r="D58" s="23">
        <v>202654</v>
      </c>
      <c r="E58" s="24">
        <v>195725</v>
      </c>
      <c r="F58" s="25">
        <f t="shared" si="4"/>
        <v>398379</v>
      </c>
    </row>
    <row r="59" spans="1:6" ht="15" customHeight="1" x14ac:dyDescent="0.3">
      <c r="A59" s="185"/>
      <c r="B59" s="189"/>
      <c r="C59" s="22" t="s">
        <v>42</v>
      </c>
      <c r="D59" s="23">
        <v>195725</v>
      </c>
      <c r="E59" s="24">
        <v>202654</v>
      </c>
      <c r="F59" s="25">
        <f t="shared" si="4"/>
        <v>398379</v>
      </c>
    </row>
    <row r="60" spans="1:6" ht="15" customHeight="1" x14ac:dyDescent="0.3">
      <c r="A60" s="185"/>
      <c r="B60" s="190"/>
      <c r="C60" s="26" t="s">
        <v>43</v>
      </c>
      <c r="D60" s="27">
        <v>45540</v>
      </c>
      <c r="E60" s="28">
        <v>46496</v>
      </c>
      <c r="F60" s="29">
        <f t="shared" si="4"/>
        <v>92036</v>
      </c>
    </row>
    <row r="61" spans="1:6" ht="15" customHeight="1" x14ac:dyDescent="0.3">
      <c r="A61" s="185"/>
      <c r="B61" s="188" t="s">
        <v>30</v>
      </c>
      <c r="C61" s="30" t="s">
        <v>44</v>
      </c>
      <c r="D61" s="31"/>
      <c r="E61" s="32"/>
      <c r="F61" s="33">
        <f t="shared" si="4"/>
        <v>0</v>
      </c>
    </row>
    <row r="62" spans="1:6" ht="15" customHeight="1" x14ac:dyDescent="0.3">
      <c r="A62" s="185"/>
      <c r="B62" s="189"/>
      <c r="C62" s="22" t="s">
        <v>45</v>
      </c>
      <c r="D62" s="23">
        <v>58168</v>
      </c>
      <c r="E62" s="24">
        <v>59104</v>
      </c>
      <c r="F62" s="25">
        <f t="shared" si="4"/>
        <v>117272</v>
      </c>
    </row>
    <row r="63" spans="1:6" ht="15" customHeight="1" x14ac:dyDescent="0.3">
      <c r="A63" s="185"/>
      <c r="B63" s="189"/>
      <c r="C63" s="22" t="s">
        <v>30</v>
      </c>
      <c r="D63" s="23"/>
      <c r="E63" s="24"/>
      <c r="F63" s="25">
        <f t="shared" si="4"/>
        <v>0</v>
      </c>
    </row>
    <row r="64" spans="1:6" ht="15" customHeight="1" x14ac:dyDescent="0.3">
      <c r="A64" s="185"/>
      <c r="B64" s="190"/>
      <c r="C64" s="26" t="s">
        <v>46</v>
      </c>
      <c r="D64" s="27">
        <v>103087</v>
      </c>
      <c r="E64" s="28">
        <v>108564</v>
      </c>
      <c r="F64" s="29">
        <f t="shared" si="4"/>
        <v>211651</v>
      </c>
    </row>
    <row r="65" spans="1:6" ht="15" customHeight="1" x14ac:dyDescent="0.3">
      <c r="A65" s="185"/>
      <c r="B65" s="188" t="s">
        <v>26</v>
      </c>
      <c r="C65" s="30" t="s">
        <v>26</v>
      </c>
      <c r="D65" s="31">
        <v>514102</v>
      </c>
      <c r="E65" s="32">
        <v>516541</v>
      </c>
      <c r="F65" s="33">
        <f t="shared" si="4"/>
        <v>1030643</v>
      </c>
    </row>
    <row r="66" spans="1:6" ht="15" customHeight="1" x14ac:dyDescent="0.3">
      <c r="A66" s="185"/>
      <c r="B66" s="190"/>
      <c r="C66" s="26" t="s">
        <v>47</v>
      </c>
      <c r="D66" s="27">
        <v>46496</v>
      </c>
      <c r="E66" s="28">
        <v>45540</v>
      </c>
      <c r="F66" s="29">
        <f t="shared" si="4"/>
        <v>92036</v>
      </c>
    </row>
    <row r="67" spans="1:6" ht="15" customHeight="1" x14ac:dyDescent="0.3">
      <c r="A67" s="185"/>
      <c r="B67" s="188" t="s">
        <v>27</v>
      </c>
      <c r="C67" s="30" t="s">
        <v>48</v>
      </c>
      <c r="D67" s="31">
        <v>54263</v>
      </c>
      <c r="E67" s="32">
        <v>53993</v>
      </c>
      <c r="F67" s="33">
        <f t="shared" si="4"/>
        <v>108256</v>
      </c>
    </row>
    <row r="68" spans="1:6" ht="15" customHeight="1" x14ac:dyDescent="0.3">
      <c r="A68" s="185"/>
      <c r="B68" s="189"/>
      <c r="C68" s="22" t="s">
        <v>49</v>
      </c>
      <c r="D68" s="23">
        <v>6217</v>
      </c>
      <c r="E68" s="24">
        <v>6044</v>
      </c>
      <c r="F68" s="25">
        <f t="shared" si="4"/>
        <v>12261</v>
      </c>
    </row>
    <row r="69" spans="1:6" ht="15" customHeight="1" x14ac:dyDescent="0.3">
      <c r="A69" s="185"/>
      <c r="B69" s="190"/>
      <c r="C69" s="26" t="s">
        <v>27</v>
      </c>
      <c r="D69" s="27">
        <v>0</v>
      </c>
      <c r="E69" s="28">
        <v>0</v>
      </c>
      <c r="F69" s="29">
        <f>SUM(D69:E69)</f>
        <v>0</v>
      </c>
    </row>
    <row r="70" spans="1:6" ht="15" customHeight="1" thickBot="1" x14ac:dyDescent="0.35">
      <c r="A70" s="186"/>
      <c r="B70" s="38" t="s">
        <v>55</v>
      </c>
      <c r="C70" s="35"/>
      <c r="D70" s="36">
        <f>SUM(D49:D69)</f>
        <v>2597227</v>
      </c>
      <c r="E70" s="37">
        <f>SUM(E49:E69)</f>
        <v>2627412</v>
      </c>
      <c r="F70" s="37">
        <f>SUM(F49:F69)</f>
        <v>5224639</v>
      </c>
    </row>
    <row r="71" spans="1:6" x14ac:dyDescent="0.3">
      <c r="A71" s="187">
        <v>2016</v>
      </c>
      <c r="B71" s="189" t="s">
        <v>28</v>
      </c>
      <c r="C71" s="22" t="s">
        <v>28</v>
      </c>
      <c r="D71" s="23">
        <v>702018</v>
      </c>
      <c r="E71" s="24">
        <v>694194</v>
      </c>
      <c r="F71" s="25">
        <f>SUM(D71:E71)</f>
        <v>1396212</v>
      </c>
    </row>
    <row r="72" spans="1:6" x14ac:dyDescent="0.3">
      <c r="A72" s="185"/>
      <c r="B72" s="189"/>
      <c r="C72" s="22" t="s">
        <v>34</v>
      </c>
      <c r="D72" s="23">
        <v>87549</v>
      </c>
      <c r="E72" s="24">
        <v>75385</v>
      </c>
      <c r="F72" s="25">
        <f t="shared" ref="F72" si="5">SUM(D72:E72)</f>
        <v>162934</v>
      </c>
    </row>
    <row r="73" spans="1:6" x14ac:dyDescent="0.3">
      <c r="A73" s="185"/>
      <c r="B73" s="189"/>
      <c r="C73" s="22" t="s">
        <v>35</v>
      </c>
      <c r="D73" s="23">
        <v>32684</v>
      </c>
      <c r="E73" s="24">
        <v>32320</v>
      </c>
      <c r="F73" s="25">
        <f>SUM(D73:E73)</f>
        <v>65004</v>
      </c>
    </row>
    <row r="74" spans="1:6" x14ac:dyDescent="0.3">
      <c r="A74" s="185"/>
      <c r="B74" s="189"/>
      <c r="C74" s="22" t="s">
        <v>51</v>
      </c>
      <c r="D74" s="23">
        <v>2397</v>
      </c>
      <c r="E74" s="24">
        <v>2358</v>
      </c>
      <c r="F74" s="25">
        <f>SUM(D74:E74)</f>
        <v>4755</v>
      </c>
    </row>
    <row r="75" spans="1:6" x14ac:dyDescent="0.3">
      <c r="A75" s="185"/>
      <c r="B75" s="189"/>
      <c r="C75" s="22" t="s">
        <v>39</v>
      </c>
      <c r="D75" s="23">
        <v>644</v>
      </c>
      <c r="E75" s="24">
        <v>648</v>
      </c>
      <c r="F75" s="25">
        <f>SUM(D75:E75)</f>
        <v>1292</v>
      </c>
    </row>
    <row r="76" spans="1:6" x14ac:dyDescent="0.3">
      <c r="A76" s="185"/>
      <c r="B76" s="190"/>
      <c r="C76" s="26" t="s">
        <v>40</v>
      </c>
      <c r="D76" s="27">
        <v>1287</v>
      </c>
      <c r="E76" s="28">
        <v>1492</v>
      </c>
      <c r="F76" s="29">
        <f>SUM(D76:E76)</f>
        <v>2779</v>
      </c>
    </row>
    <row r="77" spans="1:6" x14ac:dyDescent="0.3">
      <c r="A77" s="185"/>
      <c r="B77" s="188" t="s">
        <v>31</v>
      </c>
      <c r="C77" s="30" t="s">
        <v>36</v>
      </c>
      <c r="D77" s="31">
        <v>36303</v>
      </c>
      <c r="E77" s="32">
        <v>31452</v>
      </c>
      <c r="F77" s="33">
        <f t="shared" ref="F77:F90" si="6">SUM(D77:E77)</f>
        <v>67755</v>
      </c>
    </row>
    <row r="78" spans="1:6" x14ac:dyDescent="0.3">
      <c r="A78" s="185"/>
      <c r="B78" s="189"/>
      <c r="C78" s="22" t="s">
        <v>37</v>
      </c>
      <c r="D78" s="23">
        <v>90296</v>
      </c>
      <c r="E78" s="24">
        <v>88710</v>
      </c>
      <c r="F78" s="25">
        <f t="shared" si="6"/>
        <v>179006</v>
      </c>
    </row>
    <row r="79" spans="1:6" x14ac:dyDescent="0.3">
      <c r="A79" s="185"/>
      <c r="B79" s="189"/>
      <c r="C79" s="22" t="s">
        <v>38</v>
      </c>
      <c r="D79" s="23">
        <v>253327</v>
      </c>
      <c r="E79" s="24">
        <v>231926</v>
      </c>
      <c r="F79" s="25">
        <f t="shared" si="6"/>
        <v>485253</v>
      </c>
    </row>
    <row r="80" spans="1:6" x14ac:dyDescent="0.3">
      <c r="A80" s="185"/>
      <c r="B80" s="189"/>
      <c r="C80" s="22" t="s">
        <v>41</v>
      </c>
      <c r="D80" s="23">
        <v>249460</v>
      </c>
      <c r="E80" s="24">
        <v>244452</v>
      </c>
      <c r="F80" s="25">
        <f t="shared" si="6"/>
        <v>493912</v>
      </c>
    </row>
    <row r="81" spans="1:6" x14ac:dyDescent="0.3">
      <c r="A81" s="185"/>
      <c r="B81" s="189"/>
      <c r="C81" s="22" t="s">
        <v>42</v>
      </c>
      <c r="D81" s="23">
        <v>244452</v>
      </c>
      <c r="E81" s="24">
        <v>249460</v>
      </c>
      <c r="F81" s="25">
        <f t="shared" si="6"/>
        <v>493912</v>
      </c>
    </row>
    <row r="82" spans="1:6" x14ac:dyDescent="0.3">
      <c r="A82" s="185"/>
      <c r="B82" s="190"/>
      <c r="C82" s="26" t="s">
        <v>43</v>
      </c>
      <c r="D82" s="27">
        <v>37674</v>
      </c>
      <c r="E82" s="28">
        <v>36732</v>
      </c>
      <c r="F82" s="29">
        <f t="shared" si="6"/>
        <v>74406</v>
      </c>
    </row>
    <row r="83" spans="1:6" x14ac:dyDescent="0.3">
      <c r="A83" s="185"/>
      <c r="B83" s="188" t="s">
        <v>30</v>
      </c>
      <c r="C83" s="30" t="s">
        <v>44</v>
      </c>
      <c r="D83" s="31"/>
      <c r="E83" s="32"/>
      <c r="F83" s="33">
        <f t="shared" si="6"/>
        <v>0</v>
      </c>
    </row>
    <row r="84" spans="1:6" x14ac:dyDescent="0.3">
      <c r="A84" s="185"/>
      <c r="B84" s="189"/>
      <c r="C84" s="22" t="s">
        <v>45</v>
      </c>
      <c r="D84" s="23">
        <v>57482</v>
      </c>
      <c r="E84" s="24">
        <v>55291</v>
      </c>
      <c r="F84" s="25">
        <f t="shared" si="6"/>
        <v>112773</v>
      </c>
    </row>
    <row r="85" spans="1:6" x14ac:dyDescent="0.3">
      <c r="A85" s="185"/>
      <c r="B85" s="189"/>
      <c r="C85" s="22" t="s">
        <v>30</v>
      </c>
      <c r="D85" s="23"/>
      <c r="E85" s="24"/>
      <c r="F85" s="25">
        <f t="shared" si="6"/>
        <v>0</v>
      </c>
    </row>
    <row r="86" spans="1:6" x14ac:dyDescent="0.3">
      <c r="A86" s="185"/>
      <c r="B86" s="190"/>
      <c r="C86" s="26" t="s">
        <v>46</v>
      </c>
      <c r="D86" s="27">
        <v>91982</v>
      </c>
      <c r="E86" s="28">
        <v>98896</v>
      </c>
      <c r="F86" s="29">
        <f t="shared" si="6"/>
        <v>190878</v>
      </c>
    </row>
    <row r="87" spans="1:6" x14ac:dyDescent="0.3">
      <c r="A87" s="185"/>
      <c r="B87" s="188" t="s">
        <v>26</v>
      </c>
      <c r="C87" s="30" t="s">
        <v>26</v>
      </c>
      <c r="D87" s="31">
        <v>482104</v>
      </c>
      <c r="E87" s="32">
        <v>478911</v>
      </c>
      <c r="F87" s="33">
        <f t="shared" si="6"/>
        <v>961015</v>
      </c>
    </row>
    <row r="88" spans="1:6" x14ac:dyDescent="0.3">
      <c r="A88" s="185"/>
      <c r="B88" s="190"/>
      <c r="C88" s="26" t="s">
        <v>47</v>
      </c>
      <c r="D88" s="27">
        <v>36732</v>
      </c>
      <c r="E88" s="28">
        <v>37674</v>
      </c>
      <c r="F88" s="29">
        <f t="shared" si="6"/>
        <v>74406</v>
      </c>
    </row>
    <row r="89" spans="1:6" x14ac:dyDescent="0.3">
      <c r="A89" s="185"/>
      <c r="B89" s="188" t="s">
        <v>27</v>
      </c>
      <c r="C89" s="30" t="s">
        <v>48</v>
      </c>
      <c r="D89" s="31">
        <v>57967</v>
      </c>
      <c r="E89" s="32">
        <v>57315</v>
      </c>
      <c r="F89" s="33">
        <f t="shared" si="6"/>
        <v>115282</v>
      </c>
    </row>
    <row r="90" spans="1:6" x14ac:dyDescent="0.3">
      <c r="A90" s="185"/>
      <c r="B90" s="189"/>
      <c r="C90" s="22" t="s">
        <v>49</v>
      </c>
      <c r="D90" s="23">
        <v>5111</v>
      </c>
      <c r="E90" s="24">
        <v>5239</v>
      </c>
      <c r="F90" s="25">
        <f t="shared" si="6"/>
        <v>10350</v>
      </c>
    </row>
    <row r="91" spans="1:6" x14ac:dyDescent="0.3">
      <c r="A91" s="185"/>
      <c r="B91" s="190"/>
      <c r="C91" s="26" t="s">
        <v>27</v>
      </c>
      <c r="D91" s="27">
        <v>1426</v>
      </c>
      <c r="E91" s="28">
        <v>1830</v>
      </c>
      <c r="F91" s="29">
        <f>SUM(D91:E91)</f>
        <v>3256</v>
      </c>
    </row>
    <row r="92" spans="1:6" ht="15" thickBot="1" x14ac:dyDescent="0.35">
      <c r="A92" s="186"/>
      <c r="B92" s="38" t="s">
        <v>55</v>
      </c>
      <c r="C92" s="35"/>
      <c r="D92" s="36">
        <f>SUM(D71:D91)</f>
        <v>2470895</v>
      </c>
      <c r="E92" s="37">
        <f>SUM(E71:E91)</f>
        <v>2424285</v>
      </c>
      <c r="F92" s="37">
        <f>SUM(F71:F91)</f>
        <v>4895180</v>
      </c>
    </row>
    <row r="93" spans="1:6" x14ac:dyDescent="0.3">
      <c r="A93" s="187">
        <v>2015</v>
      </c>
      <c r="B93" s="189" t="s">
        <v>28</v>
      </c>
      <c r="C93" s="22" t="s">
        <v>28</v>
      </c>
      <c r="D93" s="23">
        <v>689716</v>
      </c>
      <c r="E93" s="24">
        <v>660880</v>
      </c>
      <c r="F93" s="25">
        <f>SUM(D93:E93)</f>
        <v>1350596</v>
      </c>
    </row>
    <row r="94" spans="1:6" x14ac:dyDescent="0.3">
      <c r="A94" s="185"/>
      <c r="B94" s="189"/>
      <c r="C94" s="22" t="s">
        <v>34</v>
      </c>
      <c r="D94" s="23">
        <v>81931</v>
      </c>
      <c r="E94" s="24">
        <v>75450</v>
      </c>
      <c r="F94" s="25">
        <f t="shared" ref="F94:F112" si="7">SUM(D94:E94)</f>
        <v>157381</v>
      </c>
    </row>
    <row r="95" spans="1:6" x14ac:dyDescent="0.3">
      <c r="A95" s="185"/>
      <c r="B95" s="189"/>
      <c r="C95" s="22" t="s">
        <v>35</v>
      </c>
      <c r="D95" s="23">
        <v>30440</v>
      </c>
      <c r="E95" s="24">
        <v>30337</v>
      </c>
      <c r="F95" s="25">
        <f>SUM(D95:E95)</f>
        <v>60777</v>
      </c>
    </row>
    <row r="96" spans="1:6" x14ac:dyDescent="0.3">
      <c r="A96" s="185"/>
      <c r="B96" s="189"/>
      <c r="C96" s="22" t="s">
        <v>51</v>
      </c>
      <c r="D96" s="23">
        <v>1961</v>
      </c>
      <c r="E96" s="24">
        <v>1717</v>
      </c>
      <c r="F96" s="25">
        <f>SUM(D96:E96)</f>
        <v>3678</v>
      </c>
    </row>
    <row r="97" spans="1:6" x14ac:dyDescent="0.3">
      <c r="A97" s="185"/>
      <c r="B97" s="189"/>
      <c r="C97" s="22" t="s">
        <v>39</v>
      </c>
      <c r="D97" s="23">
        <v>970</v>
      </c>
      <c r="E97" s="24">
        <v>1046</v>
      </c>
      <c r="F97" s="25">
        <f>SUM(D97:E97)</f>
        <v>2016</v>
      </c>
    </row>
    <row r="98" spans="1:6" x14ac:dyDescent="0.3">
      <c r="A98" s="185"/>
      <c r="B98" s="190"/>
      <c r="C98" s="26" t="s">
        <v>40</v>
      </c>
      <c r="D98" s="27">
        <v>1145</v>
      </c>
      <c r="E98" s="28">
        <v>1142</v>
      </c>
      <c r="F98" s="29">
        <f>SUM(D98:E98)</f>
        <v>2287</v>
      </c>
    </row>
    <row r="99" spans="1:6" x14ac:dyDescent="0.3">
      <c r="A99" s="185"/>
      <c r="B99" s="188" t="s">
        <v>31</v>
      </c>
      <c r="C99" s="30" t="s">
        <v>36</v>
      </c>
      <c r="D99" s="31">
        <v>32037</v>
      </c>
      <c r="E99" s="32">
        <v>27633</v>
      </c>
      <c r="F99" s="33">
        <f t="shared" si="7"/>
        <v>59670</v>
      </c>
    </row>
    <row r="100" spans="1:6" x14ac:dyDescent="0.3">
      <c r="A100" s="185"/>
      <c r="B100" s="189"/>
      <c r="C100" s="22" t="s">
        <v>37</v>
      </c>
      <c r="D100" s="23">
        <v>58729</v>
      </c>
      <c r="E100" s="24">
        <v>67429</v>
      </c>
      <c r="F100" s="25">
        <f t="shared" ref="F100:F108" si="8">SUM(D100:E100)</f>
        <v>126158</v>
      </c>
    </row>
    <row r="101" spans="1:6" x14ac:dyDescent="0.3">
      <c r="A101" s="185"/>
      <c r="B101" s="189"/>
      <c r="C101" s="22" t="s">
        <v>38</v>
      </c>
      <c r="D101" s="23">
        <v>254495</v>
      </c>
      <c r="E101" s="24">
        <v>250288</v>
      </c>
      <c r="F101" s="25">
        <f t="shared" si="8"/>
        <v>504783</v>
      </c>
    </row>
    <row r="102" spans="1:6" x14ac:dyDescent="0.3">
      <c r="A102" s="185"/>
      <c r="B102" s="189"/>
      <c r="C102" s="22" t="s">
        <v>41</v>
      </c>
      <c r="D102" s="23">
        <v>242964</v>
      </c>
      <c r="E102" s="24">
        <v>233692</v>
      </c>
      <c r="F102" s="25">
        <f t="shared" si="8"/>
        <v>476656</v>
      </c>
    </row>
    <row r="103" spans="1:6" x14ac:dyDescent="0.3">
      <c r="A103" s="185"/>
      <c r="B103" s="189"/>
      <c r="C103" s="22" t="s">
        <v>42</v>
      </c>
      <c r="D103" s="23">
        <v>233692</v>
      </c>
      <c r="E103" s="24">
        <v>242964</v>
      </c>
      <c r="F103" s="25">
        <f t="shared" si="8"/>
        <v>476656</v>
      </c>
    </row>
    <row r="104" spans="1:6" x14ac:dyDescent="0.3">
      <c r="A104" s="185"/>
      <c r="B104" s="190"/>
      <c r="C104" s="26" t="s">
        <v>43</v>
      </c>
      <c r="D104" s="27">
        <v>31612</v>
      </c>
      <c r="E104" s="28">
        <v>31649</v>
      </c>
      <c r="F104" s="29">
        <f t="shared" si="8"/>
        <v>63261</v>
      </c>
    </row>
    <row r="105" spans="1:6" x14ac:dyDescent="0.3">
      <c r="A105" s="185"/>
      <c r="B105" s="188" t="s">
        <v>30</v>
      </c>
      <c r="C105" s="30" t="s">
        <v>44</v>
      </c>
      <c r="D105" s="31">
        <v>27622</v>
      </c>
      <c r="E105" s="32">
        <v>32155</v>
      </c>
      <c r="F105" s="33">
        <f t="shared" si="8"/>
        <v>59777</v>
      </c>
    </row>
    <row r="106" spans="1:6" x14ac:dyDescent="0.3">
      <c r="A106" s="185"/>
      <c r="B106" s="189"/>
      <c r="C106" s="22" t="s">
        <v>45</v>
      </c>
      <c r="D106" s="23">
        <v>58574</v>
      </c>
      <c r="E106" s="24">
        <v>64449</v>
      </c>
      <c r="F106" s="25">
        <f t="shared" si="8"/>
        <v>123023</v>
      </c>
    </row>
    <row r="107" spans="1:6" x14ac:dyDescent="0.3">
      <c r="A107" s="185"/>
      <c r="B107" s="189"/>
      <c r="C107" s="22" t="s">
        <v>30</v>
      </c>
      <c r="D107" s="23">
        <v>6341</v>
      </c>
      <c r="E107" s="24">
        <v>6901</v>
      </c>
      <c r="F107" s="25">
        <f t="shared" si="8"/>
        <v>13242</v>
      </c>
    </row>
    <row r="108" spans="1:6" x14ac:dyDescent="0.3">
      <c r="A108" s="185"/>
      <c r="B108" s="190"/>
      <c r="C108" s="26" t="s">
        <v>46</v>
      </c>
      <c r="D108" s="27">
        <v>62182</v>
      </c>
      <c r="E108" s="28">
        <v>61309</v>
      </c>
      <c r="F108" s="29">
        <f t="shared" si="8"/>
        <v>123491</v>
      </c>
    </row>
    <row r="109" spans="1:6" x14ac:dyDescent="0.3">
      <c r="A109" s="185"/>
      <c r="B109" s="188" t="s">
        <v>26</v>
      </c>
      <c r="C109" s="30" t="s">
        <v>26</v>
      </c>
      <c r="D109" s="31">
        <v>465140</v>
      </c>
      <c r="E109" s="32">
        <v>456364</v>
      </c>
      <c r="F109" s="33">
        <f t="shared" si="7"/>
        <v>921504</v>
      </c>
    </row>
    <row r="110" spans="1:6" x14ac:dyDescent="0.3">
      <c r="A110" s="185"/>
      <c r="B110" s="190"/>
      <c r="C110" s="26" t="s">
        <v>47</v>
      </c>
      <c r="D110" s="27">
        <v>31649</v>
      </c>
      <c r="E110" s="28">
        <v>31612</v>
      </c>
      <c r="F110" s="29">
        <f t="shared" si="7"/>
        <v>63261</v>
      </c>
    </row>
    <row r="111" spans="1:6" x14ac:dyDescent="0.3">
      <c r="A111" s="185"/>
      <c r="B111" s="188" t="s">
        <v>27</v>
      </c>
      <c r="C111" s="30" t="s">
        <v>48</v>
      </c>
      <c r="D111" s="31">
        <v>37010</v>
      </c>
      <c r="E111" s="32">
        <v>32594</v>
      </c>
      <c r="F111" s="33">
        <f t="shared" si="7"/>
        <v>69604</v>
      </c>
    </row>
    <row r="112" spans="1:6" x14ac:dyDescent="0.3">
      <c r="A112" s="185"/>
      <c r="B112" s="189"/>
      <c r="C112" s="22" t="s">
        <v>49</v>
      </c>
      <c r="D112" s="23">
        <v>3768</v>
      </c>
      <c r="E112" s="24">
        <v>4022</v>
      </c>
      <c r="F112" s="25">
        <f t="shared" si="7"/>
        <v>7790</v>
      </c>
    </row>
    <row r="113" spans="1:6" x14ac:dyDescent="0.3">
      <c r="A113" s="185"/>
      <c r="B113" s="190"/>
      <c r="C113" s="26" t="s">
        <v>27</v>
      </c>
      <c r="D113" s="27">
        <v>15717</v>
      </c>
      <c r="E113" s="28">
        <v>18999</v>
      </c>
      <c r="F113" s="29">
        <f>SUM(D113:E113)</f>
        <v>34716</v>
      </c>
    </row>
    <row r="114" spans="1:6" ht="15" thickBot="1" x14ac:dyDescent="0.35">
      <c r="A114" s="186"/>
      <c r="B114" s="38" t="s">
        <v>55</v>
      </c>
      <c r="C114" s="35"/>
      <c r="D114" s="36">
        <f>SUM(D93:D113)</f>
        <v>2367695</v>
      </c>
      <c r="E114" s="37">
        <f>SUM(E93:E113)</f>
        <v>2332632</v>
      </c>
      <c r="F114" s="37">
        <f>SUM(F93:F113)</f>
        <v>4700327</v>
      </c>
    </row>
    <row r="115" spans="1:6" x14ac:dyDescent="0.3">
      <c r="A115" s="187">
        <v>2014</v>
      </c>
      <c r="B115" s="189" t="s">
        <v>28</v>
      </c>
      <c r="C115" s="22" t="s">
        <v>28</v>
      </c>
      <c r="D115" s="23">
        <v>728660</v>
      </c>
      <c r="E115" s="24">
        <v>701684</v>
      </c>
      <c r="F115" s="25">
        <f t="shared" ref="F115:F134" si="9">SUM(D115:E115)</f>
        <v>1430344</v>
      </c>
    </row>
    <row r="116" spans="1:6" x14ac:dyDescent="0.3">
      <c r="A116" s="185"/>
      <c r="B116" s="189"/>
      <c r="C116" s="22" t="s">
        <v>34</v>
      </c>
      <c r="D116" s="23">
        <v>84058</v>
      </c>
      <c r="E116" s="24">
        <v>81908</v>
      </c>
      <c r="F116" s="25">
        <f t="shared" si="9"/>
        <v>165966</v>
      </c>
    </row>
    <row r="117" spans="1:6" x14ac:dyDescent="0.3">
      <c r="A117" s="185"/>
      <c r="B117" s="189"/>
      <c r="C117" s="22" t="s">
        <v>35</v>
      </c>
      <c r="D117" s="23">
        <v>32911</v>
      </c>
      <c r="E117" s="24">
        <v>32789</v>
      </c>
      <c r="F117" s="25">
        <f t="shared" si="9"/>
        <v>65700</v>
      </c>
    </row>
    <row r="118" spans="1:6" x14ac:dyDescent="0.3">
      <c r="A118" s="185"/>
      <c r="B118" s="189"/>
      <c r="C118" s="22" t="s">
        <v>51</v>
      </c>
      <c r="D118" s="23">
        <v>2242</v>
      </c>
      <c r="E118" s="24">
        <v>1863</v>
      </c>
      <c r="F118" s="25">
        <f t="shared" si="9"/>
        <v>4105</v>
      </c>
    </row>
    <row r="119" spans="1:6" x14ac:dyDescent="0.3">
      <c r="A119" s="185"/>
      <c r="B119" s="189"/>
      <c r="C119" s="22" t="s">
        <v>39</v>
      </c>
      <c r="D119" s="23">
        <v>894</v>
      </c>
      <c r="E119" s="24">
        <v>738</v>
      </c>
      <c r="F119" s="25">
        <f t="shared" si="9"/>
        <v>1632</v>
      </c>
    </row>
    <row r="120" spans="1:6" x14ac:dyDescent="0.3">
      <c r="A120" s="185"/>
      <c r="B120" s="190"/>
      <c r="C120" s="26" t="s">
        <v>40</v>
      </c>
      <c r="D120" s="27">
        <v>1521</v>
      </c>
      <c r="E120" s="28">
        <v>1406</v>
      </c>
      <c r="F120" s="29">
        <f t="shared" si="9"/>
        <v>2927</v>
      </c>
    </row>
    <row r="121" spans="1:6" x14ac:dyDescent="0.3">
      <c r="A121" s="185"/>
      <c r="B121" s="188" t="s">
        <v>31</v>
      </c>
      <c r="C121" s="30" t="s">
        <v>36</v>
      </c>
      <c r="D121" s="31">
        <v>28870</v>
      </c>
      <c r="E121" s="32">
        <v>25204</v>
      </c>
      <c r="F121" s="33">
        <f t="shared" si="9"/>
        <v>54074</v>
      </c>
    </row>
    <row r="122" spans="1:6" x14ac:dyDescent="0.3">
      <c r="A122" s="185"/>
      <c r="B122" s="189"/>
      <c r="C122" s="22" t="s">
        <v>37</v>
      </c>
      <c r="D122" s="23">
        <v>36964</v>
      </c>
      <c r="E122" s="24">
        <v>42968</v>
      </c>
      <c r="F122" s="25">
        <f t="shared" si="9"/>
        <v>79932</v>
      </c>
    </row>
    <row r="123" spans="1:6" x14ac:dyDescent="0.3">
      <c r="A123" s="185"/>
      <c r="B123" s="189"/>
      <c r="C123" s="22" t="s">
        <v>38</v>
      </c>
      <c r="D123" s="23">
        <v>295590</v>
      </c>
      <c r="E123" s="24">
        <v>292133</v>
      </c>
      <c r="F123" s="25">
        <f t="shared" si="9"/>
        <v>587723</v>
      </c>
    </row>
    <row r="124" spans="1:6" x14ac:dyDescent="0.3">
      <c r="A124" s="185"/>
      <c r="B124" s="189"/>
      <c r="C124" s="22" t="s">
        <v>41</v>
      </c>
      <c r="D124" s="23">
        <v>278121</v>
      </c>
      <c r="E124" s="24">
        <v>278451</v>
      </c>
      <c r="F124" s="25">
        <f t="shared" si="9"/>
        <v>556572</v>
      </c>
    </row>
    <row r="125" spans="1:6" x14ac:dyDescent="0.3">
      <c r="A125" s="185"/>
      <c r="B125" s="189"/>
      <c r="C125" s="22" t="s">
        <v>42</v>
      </c>
      <c r="D125" s="23">
        <v>276609</v>
      </c>
      <c r="E125" s="24">
        <v>276740</v>
      </c>
      <c r="F125" s="25">
        <f t="shared" si="9"/>
        <v>553349</v>
      </c>
    </row>
    <row r="126" spans="1:6" x14ac:dyDescent="0.3">
      <c r="A126" s="185"/>
      <c r="B126" s="190"/>
      <c r="C126" s="26" t="s">
        <v>43</v>
      </c>
      <c r="D126" s="27">
        <v>27445</v>
      </c>
      <c r="E126" s="28">
        <v>27843</v>
      </c>
      <c r="F126" s="29">
        <f t="shared" si="9"/>
        <v>55288</v>
      </c>
    </row>
    <row r="127" spans="1:6" x14ac:dyDescent="0.3">
      <c r="A127" s="185"/>
      <c r="B127" s="188" t="s">
        <v>30</v>
      </c>
      <c r="C127" s="30" t="s">
        <v>44</v>
      </c>
      <c r="D127" s="31">
        <v>25104</v>
      </c>
      <c r="E127" s="32">
        <v>28926</v>
      </c>
      <c r="F127" s="33">
        <f t="shared" si="9"/>
        <v>54030</v>
      </c>
    </row>
    <row r="128" spans="1:6" x14ac:dyDescent="0.3">
      <c r="A128" s="185"/>
      <c r="B128" s="189"/>
      <c r="C128" s="22" t="s">
        <v>45</v>
      </c>
      <c r="D128" s="23">
        <v>69170</v>
      </c>
      <c r="E128" s="24">
        <v>61569</v>
      </c>
      <c r="F128" s="25">
        <f t="shared" si="9"/>
        <v>130739</v>
      </c>
    </row>
    <row r="129" spans="1:6" x14ac:dyDescent="0.3">
      <c r="A129" s="185"/>
      <c r="B129" s="189"/>
      <c r="C129" s="22" t="s">
        <v>30</v>
      </c>
      <c r="D129" s="23">
        <v>8053</v>
      </c>
      <c r="E129" s="24">
        <v>9219</v>
      </c>
      <c r="F129" s="25">
        <f t="shared" si="9"/>
        <v>17272</v>
      </c>
    </row>
    <row r="130" spans="1:6" x14ac:dyDescent="0.3">
      <c r="A130" s="185"/>
      <c r="B130" s="190"/>
      <c r="C130" s="26" t="s">
        <v>46</v>
      </c>
      <c r="D130" s="27">
        <v>56735</v>
      </c>
      <c r="E130" s="28">
        <v>63341</v>
      </c>
      <c r="F130" s="29">
        <f t="shared" si="9"/>
        <v>120076</v>
      </c>
    </row>
    <row r="131" spans="1:6" x14ac:dyDescent="0.3">
      <c r="A131" s="185"/>
      <c r="B131" s="188" t="s">
        <v>26</v>
      </c>
      <c r="C131" s="30" t="s">
        <v>26</v>
      </c>
      <c r="D131" s="31">
        <v>467371</v>
      </c>
      <c r="E131" s="32">
        <v>462940</v>
      </c>
      <c r="F131" s="33">
        <f t="shared" si="9"/>
        <v>930311</v>
      </c>
    </row>
    <row r="132" spans="1:6" x14ac:dyDescent="0.3">
      <c r="A132" s="185"/>
      <c r="B132" s="190"/>
      <c r="C132" s="26" t="s">
        <v>47</v>
      </c>
      <c r="D132" s="27">
        <v>27843</v>
      </c>
      <c r="E132" s="28">
        <v>27445</v>
      </c>
      <c r="F132" s="29">
        <f t="shared" si="9"/>
        <v>55288</v>
      </c>
    </row>
    <row r="133" spans="1:6" x14ac:dyDescent="0.3">
      <c r="A133" s="185"/>
      <c r="B133" s="188" t="s">
        <v>27</v>
      </c>
      <c r="C133" s="30" t="s">
        <v>48</v>
      </c>
      <c r="D133" s="31">
        <v>57086</v>
      </c>
      <c r="E133" s="32">
        <v>52217</v>
      </c>
      <c r="F133" s="33">
        <f t="shared" si="9"/>
        <v>109303</v>
      </c>
    </row>
    <row r="134" spans="1:6" x14ac:dyDescent="0.3">
      <c r="A134" s="185"/>
      <c r="B134" s="189"/>
      <c r="C134" s="22" t="s">
        <v>50</v>
      </c>
      <c r="D134" s="23">
        <v>3549</v>
      </c>
      <c r="E134" s="24">
        <v>3672</v>
      </c>
      <c r="F134" s="25">
        <f t="shared" si="9"/>
        <v>7221</v>
      </c>
    </row>
    <row r="135" spans="1:6" x14ac:dyDescent="0.3">
      <c r="A135" s="185"/>
      <c r="B135" s="190"/>
      <c r="C135" s="26" t="s">
        <v>27</v>
      </c>
      <c r="D135" s="27">
        <v>0</v>
      </c>
      <c r="E135" s="28">
        <v>0</v>
      </c>
      <c r="F135" s="29">
        <v>0</v>
      </c>
    </row>
    <row r="136" spans="1:6" ht="15" thickBot="1" x14ac:dyDescent="0.35">
      <c r="A136" s="186"/>
      <c r="B136" s="34" t="s">
        <v>55</v>
      </c>
      <c r="C136" s="35"/>
      <c r="D136" s="36">
        <f>SUM(D115:D135)</f>
        <v>2508796</v>
      </c>
      <c r="E136" s="37">
        <f>SUM(E115:E135)</f>
        <v>2473056</v>
      </c>
      <c r="F136" s="37">
        <f>SUM(F115:F135)</f>
        <v>4981852</v>
      </c>
    </row>
    <row r="137" spans="1:6" x14ac:dyDescent="0.3">
      <c r="A137" s="184">
        <v>2013</v>
      </c>
      <c r="B137" s="189" t="s">
        <v>28</v>
      </c>
      <c r="C137" s="22" t="s">
        <v>28</v>
      </c>
      <c r="D137" s="23">
        <v>697436</v>
      </c>
      <c r="E137" s="24">
        <v>720650</v>
      </c>
      <c r="F137" s="25">
        <f>SUM(D137:E137)</f>
        <v>1418086</v>
      </c>
    </row>
    <row r="138" spans="1:6" x14ac:dyDescent="0.3">
      <c r="A138" s="185"/>
      <c r="B138" s="189"/>
      <c r="C138" s="22" t="s">
        <v>34</v>
      </c>
      <c r="D138" s="23">
        <v>81258</v>
      </c>
      <c r="E138" s="24">
        <v>83125</v>
      </c>
      <c r="F138" s="25">
        <f t="shared" ref="F138:F156" si="10">SUM(D138:E138)</f>
        <v>164383</v>
      </c>
    </row>
    <row r="139" spans="1:6" x14ac:dyDescent="0.3">
      <c r="A139" s="185"/>
      <c r="B139" s="189"/>
      <c r="C139" s="22" t="s">
        <v>35</v>
      </c>
      <c r="D139" s="23">
        <v>63339</v>
      </c>
      <c r="E139" s="24">
        <v>64141</v>
      </c>
      <c r="F139" s="25">
        <f t="shared" si="10"/>
        <v>127480</v>
      </c>
    </row>
    <row r="140" spans="1:6" x14ac:dyDescent="0.3">
      <c r="A140" s="185"/>
      <c r="B140" s="189"/>
      <c r="C140" s="22" t="s">
        <v>51</v>
      </c>
      <c r="D140" s="23">
        <v>2281</v>
      </c>
      <c r="E140" s="24">
        <v>7084</v>
      </c>
      <c r="F140" s="25">
        <f>SUM(D140:E140)</f>
        <v>9365</v>
      </c>
    </row>
    <row r="141" spans="1:6" x14ac:dyDescent="0.3">
      <c r="A141" s="185"/>
      <c r="B141" s="189"/>
      <c r="C141" s="22" t="s">
        <v>39</v>
      </c>
      <c r="D141" s="23">
        <v>970</v>
      </c>
      <c r="E141" s="24">
        <v>862</v>
      </c>
      <c r="F141" s="25">
        <f t="shared" ref="F141" si="11">SUM(D141:E141)</f>
        <v>1832</v>
      </c>
    </row>
    <row r="142" spans="1:6" x14ac:dyDescent="0.3">
      <c r="A142" s="185"/>
      <c r="B142" s="190"/>
      <c r="C142" s="26" t="s">
        <v>40</v>
      </c>
      <c r="D142" s="27">
        <v>1523</v>
      </c>
      <c r="E142" s="28">
        <v>1630</v>
      </c>
      <c r="F142" s="29">
        <f>SUM(D142:E142)</f>
        <v>3153</v>
      </c>
    </row>
    <row r="143" spans="1:6" x14ac:dyDescent="0.3">
      <c r="A143" s="185"/>
      <c r="B143" s="188" t="s">
        <v>31</v>
      </c>
      <c r="C143" s="30" t="s">
        <v>36</v>
      </c>
      <c r="D143" s="31">
        <v>32445</v>
      </c>
      <c r="E143" s="32">
        <v>30517</v>
      </c>
      <c r="F143" s="33">
        <f t="shared" si="10"/>
        <v>62962</v>
      </c>
    </row>
    <row r="144" spans="1:6" x14ac:dyDescent="0.3">
      <c r="A144" s="185"/>
      <c r="B144" s="189"/>
      <c r="C144" s="22" t="s">
        <v>37</v>
      </c>
      <c r="D144" s="23">
        <v>102515</v>
      </c>
      <c r="E144" s="24">
        <v>112078</v>
      </c>
      <c r="F144" s="25">
        <f t="shared" si="10"/>
        <v>214593</v>
      </c>
    </row>
    <row r="145" spans="1:6" x14ac:dyDescent="0.3">
      <c r="A145" s="185"/>
      <c r="B145" s="189"/>
      <c r="C145" s="22" t="s">
        <v>38</v>
      </c>
      <c r="D145" s="23">
        <v>180170</v>
      </c>
      <c r="E145" s="24">
        <v>195133</v>
      </c>
      <c r="F145" s="25">
        <f t="shared" si="10"/>
        <v>375303</v>
      </c>
    </row>
    <row r="146" spans="1:6" x14ac:dyDescent="0.3">
      <c r="A146" s="185"/>
      <c r="B146" s="189"/>
      <c r="C146" s="22" t="s">
        <v>41</v>
      </c>
      <c r="D146" s="23">
        <v>272146</v>
      </c>
      <c r="E146" s="24">
        <v>273232</v>
      </c>
      <c r="F146" s="25">
        <f>SUM(D146:E146)</f>
        <v>545378</v>
      </c>
    </row>
    <row r="147" spans="1:6" x14ac:dyDescent="0.3">
      <c r="A147" s="185"/>
      <c r="B147" s="189"/>
      <c r="C147" s="22" t="s">
        <v>42</v>
      </c>
      <c r="D147" s="23">
        <v>245125</v>
      </c>
      <c r="E147" s="24">
        <v>244655</v>
      </c>
      <c r="F147" s="25">
        <f t="shared" si="10"/>
        <v>489780</v>
      </c>
    </row>
    <row r="148" spans="1:6" x14ac:dyDescent="0.3">
      <c r="A148" s="185"/>
      <c r="B148" s="190"/>
      <c r="C148" s="26" t="s">
        <v>43</v>
      </c>
      <c r="D148" s="27">
        <v>29240</v>
      </c>
      <c r="E148" s="28">
        <v>28882</v>
      </c>
      <c r="F148" s="29">
        <f>SUM(D148:E148)</f>
        <v>58122</v>
      </c>
    </row>
    <row r="149" spans="1:6" x14ac:dyDescent="0.3">
      <c r="A149" s="185"/>
      <c r="B149" s="188" t="s">
        <v>30</v>
      </c>
      <c r="C149" s="30" t="s">
        <v>44</v>
      </c>
      <c r="D149" s="31">
        <v>31109</v>
      </c>
      <c r="E149" s="32">
        <v>32979</v>
      </c>
      <c r="F149" s="33">
        <f t="shared" si="10"/>
        <v>64088</v>
      </c>
    </row>
    <row r="150" spans="1:6" x14ac:dyDescent="0.3">
      <c r="A150" s="185"/>
      <c r="B150" s="189"/>
      <c r="C150" s="22" t="s">
        <v>45</v>
      </c>
      <c r="D150" s="23">
        <v>56496</v>
      </c>
      <c r="E150" s="24">
        <v>55320</v>
      </c>
      <c r="F150" s="25">
        <f>SUM(D150:E150)</f>
        <v>111816</v>
      </c>
    </row>
    <row r="151" spans="1:6" x14ac:dyDescent="0.3">
      <c r="A151" s="185"/>
      <c r="B151" s="189"/>
      <c r="C151" s="22" t="s">
        <v>30</v>
      </c>
      <c r="D151" s="23">
        <v>7065</v>
      </c>
      <c r="E151" s="24">
        <v>8020</v>
      </c>
      <c r="F151" s="25">
        <f>SUM(D151:E151)</f>
        <v>15085</v>
      </c>
    </row>
    <row r="152" spans="1:6" x14ac:dyDescent="0.3">
      <c r="A152" s="185"/>
      <c r="B152" s="190"/>
      <c r="C152" s="26" t="s">
        <v>46</v>
      </c>
      <c r="D152" s="27">
        <v>50651</v>
      </c>
      <c r="E152" s="28">
        <v>50953</v>
      </c>
      <c r="F152" s="29">
        <f t="shared" si="10"/>
        <v>101604</v>
      </c>
    </row>
    <row r="153" spans="1:6" x14ac:dyDescent="0.3">
      <c r="A153" s="185"/>
      <c r="B153" s="188" t="s">
        <v>26</v>
      </c>
      <c r="C153" s="30" t="s">
        <v>26</v>
      </c>
      <c r="D153" s="31">
        <v>406472</v>
      </c>
      <c r="E153" s="32">
        <v>451117</v>
      </c>
      <c r="F153" s="33">
        <f t="shared" si="10"/>
        <v>857589</v>
      </c>
    </row>
    <row r="154" spans="1:6" x14ac:dyDescent="0.3">
      <c r="A154" s="185"/>
      <c r="B154" s="190"/>
      <c r="C154" s="26" t="s">
        <v>47</v>
      </c>
      <c r="D154" s="27">
        <v>28882</v>
      </c>
      <c r="E154" s="28">
        <v>29240</v>
      </c>
      <c r="F154" s="29">
        <f t="shared" si="10"/>
        <v>58122</v>
      </c>
    </row>
    <row r="155" spans="1:6" x14ac:dyDescent="0.3">
      <c r="A155" s="185"/>
      <c r="B155" s="188" t="s">
        <v>27</v>
      </c>
      <c r="C155" s="30" t="s">
        <v>48</v>
      </c>
      <c r="D155" s="31">
        <v>27779</v>
      </c>
      <c r="E155" s="32">
        <v>16823</v>
      </c>
      <c r="F155" s="33">
        <f>SUM(D155:E155)</f>
        <v>44602</v>
      </c>
    </row>
    <row r="156" spans="1:6" x14ac:dyDescent="0.3">
      <c r="A156" s="185"/>
      <c r="B156" s="189"/>
      <c r="C156" s="22" t="s">
        <v>49</v>
      </c>
      <c r="D156" s="23">
        <v>3065</v>
      </c>
      <c r="E156" s="24">
        <v>2839</v>
      </c>
      <c r="F156" s="25">
        <f t="shared" si="10"/>
        <v>5904</v>
      </c>
    </row>
    <row r="157" spans="1:6" x14ac:dyDescent="0.3">
      <c r="A157" s="185"/>
      <c r="B157" s="190"/>
      <c r="C157" s="26" t="s">
        <v>27</v>
      </c>
      <c r="D157" s="27">
        <v>30552</v>
      </c>
      <c r="E157" s="28">
        <v>42611</v>
      </c>
      <c r="F157" s="29">
        <f>SUM(D157:E157)</f>
        <v>73163</v>
      </c>
    </row>
    <row r="158" spans="1:6" ht="15" thickBot="1" x14ac:dyDescent="0.35">
      <c r="A158" s="186"/>
      <c r="B158" s="45" t="s">
        <v>55</v>
      </c>
      <c r="C158" s="46"/>
      <c r="D158" s="37">
        <f>SUM(D137:D157)</f>
        <v>2350519</v>
      </c>
      <c r="E158" s="37">
        <f>SUM(E137:E157)</f>
        <v>2451891</v>
      </c>
      <c r="F158" s="37">
        <f>SUM(F137:F157)</f>
        <v>4802410</v>
      </c>
    </row>
    <row r="159" spans="1:6" x14ac:dyDescent="0.3">
      <c r="A159" s="191" t="s">
        <v>124</v>
      </c>
      <c r="B159" s="191"/>
      <c r="C159" s="191"/>
      <c r="D159" s="39"/>
      <c r="E159" s="7"/>
      <c r="F159" s="7"/>
    </row>
  </sheetData>
  <mergeCells count="44">
    <mergeCell ref="A2:F2"/>
    <mergeCell ref="A27:A48"/>
    <mergeCell ref="B27:B32"/>
    <mergeCell ref="B33:B38"/>
    <mergeCell ref="B39:B42"/>
    <mergeCell ref="B43:B44"/>
    <mergeCell ref="B45:B47"/>
    <mergeCell ref="B5:B10"/>
    <mergeCell ref="B11:B16"/>
    <mergeCell ref="B17:B20"/>
    <mergeCell ref="B21:B22"/>
    <mergeCell ref="B23:B25"/>
    <mergeCell ref="A5:A26"/>
    <mergeCell ref="A159:C159"/>
    <mergeCell ref="B67:B69"/>
    <mergeCell ref="B55:B60"/>
    <mergeCell ref="B61:B64"/>
    <mergeCell ref="B109:B110"/>
    <mergeCell ref="B133:B135"/>
    <mergeCell ref="B111:B113"/>
    <mergeCell ref="B115:B120"/>
    <mergeCell ref="B121:B126"/>
    <mergeCell ref="B93:B98"/>
    <mergeCell ref="B99:B104"/>
    <mergeCell ref="B105:B108"/>
    <mergeCell ref="B87:B88"/>
    <mergeCell ref="B89:B91"/>
    <mergeCell ref="B77:B82"/>
    <mergeCell ref="B83:B86"/>
    <mergeCell ref="A49:A70"/>
    <mergeCell ref="B49:B54"/>
    <mergeCell ref="B65:B66"/>
    <mergeCell ref="A93:A114"/>
    <mergeCell ref="B131:B132"/>
    <mergeCell ref="A71:A92"/>
    <mergeCell ref="B71:B76"/>
    <mergeCell ref="A137:A158"/>
    <mergeCell ref="A115:A136"/>
    <mergeCell ref="B155:B157"/>
    <mergeCell ref="B137:B142"/>
    <mergeCell ref="B143:B148"/>
    <mergeCell ref="B149:B152"/>
    <mergeCell ref="B153:B154"/>
    <mergeCell ref="B127:B130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5" manualBreakCount="5">
    <brk id="70" max="5" man="1"/>
    <brk id="92" max="5" man="1"/>
    <brk id="114" max="7" man="1"/>
    <brk id="92" max="7" man="1"/>
    <brk id="136" max="7" man="1"/>
  </rowBreaks>
  <colBreaks count="1" manualBreakCount="1">
    <brk id="6" max="1048575" man="1"/>
  </colBreaks>
  <ignoredErrors>
    <ignoredError sqref="F92 F114 F70 F48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'Intern. Traffic in ports '!Print_Area</vt:lpstr>
      <vt:lpstr>'Intern-Domestic Air Arrivals'!Print_Area</vt:lpstr>
      <vt:lpstr>'Domestic Traffic in ports'!Print_Titles</vt:lpstr>
      <vt:lpstr>'Intern. Traffic in ports '!Print_Titles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2017-11-27T09:48:36Z</cp:lastPrinted>
  <dcterms:created xsi:type="dcterms:W3CDTF">2016-07-19T08:35:01Z</dcterms:created>
  <dcterms:modified xsi:type="dcterms:W3CDTF">2021-01-13T07:28:01Z</dcterms:modified>
</cp:coreProperties>
</file>